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5480" windowHeight="7965" activeTab="3"/>
  </bookViews>
  <sheets>
    <sheet name="112" sheetId="1" r:id="rId1"/>
    <sheet name="212 " sheetId="2" r:id="rId2"/>
    <sheet name="312" sheetId="3" r:id="rId3"/>
    <sheet name="412" sheetId="4" r:id="rId4"/>
  </sheets>
  <definedNames/>
  <calcPr fullCalcOnLoad="1"/>
</workbook>
</file>

<file path=xl/sharedStrings.xml><?xml version="1.0" encoding="utf-8"?>
<sst xmlns="http://schemas.openxmlformats.org/spreadsheetml/2006/main" count="715" uniqueCount="188">
  <si>
    <t>КУРС, ГРУППА</t>
  </si>
  <si>
    <t>Индекс</t>
  </si>
  <si>
    <t>Наименование циклов, разделов дисциплин, профессиональных модулей, МДК, практик</t>
  </si>
  <si>
    <t>ДЕКАБРЬ-ЯНВАРЬ</t>
  </si>
  <si>
    <t>ОТЧЕТ ЗА 1 СЕМЕСТР</t>
  </si>
  <si>
    <t>ОТЧЕТ ЗА 2 СЕМЕСТР</t>
  </si>
  <si>
    <t>ИТОГО ЗА ГОД</t>
  </si>
  <si>
    <t>К А Л Е Н Д А Р Н А Я        Н Е Д Е Л Я</t>
  </si>
  <si>
    <t>ЧАСОВ ПО ПЛАНУ</t>
  </si>
  <si>
    <t>ФАКТИЧЕСКИ ВЫДАНО</t>
  </si>
  <si>
    <t>ОТКЛОНЕНИЕ</t>
  </si>
  <si>
    <t xml:space="preserve">У Ч Е Б Н А Я         Н Е Д Е Л Я </t>
  </si>
  <si>
    <t>У Ч Е Б Н А Я          Н Е Д Е Л Я</t>
  </si>
  <si>
    <t>.</t>
  </si>
  <si>
    <t>ОГСЭ.00</t>
  </si>
  <si>
    <t>Общий гуманитарный и социально-экономический цикл</t>
  </si>
  <si>
    <t>К</t>
  </si>
  <si>
    <t>ОП 00</t>
  </si>
  <si>
    <t>Общепрофессиональные дисциплины</t>
  </si>
  <si>
    <t>ПМ</t>
  </si>
  <si>
    <t>Профессиональные модули</t>
  </si>
  <si>
    <t>ИТОГО ЧАСОВ В НЕДЕЛЮ:</t>
  </si>
  <si>
    <t>Иностранный язык</t>
  </si>
  <si>
    <t xml:space="preserve">Физическая культура </t>
  </si>
  <si>
    <t>ПА</t>
  </si>
  <si>
    <t>ОГСЭ.02</t>
  </si>
  <si>
    <t>ОГСЭ.03</t>
  </si>
  <si>
    <t>ОГСЭ.04</t>
  </si>
  <si>
    <t>История</t>
  </si>
  <si>
    <t>ЕН..00</t>
  </si>
  <si>
    <t>ЕН..02</t>
  </si>
  <si>
    <t>Математический и общий естественный цикл</t>
  </si>
  <si>
    <t>Экологические основы природопользования</t>
  </si>
  <si>
    <t>ОП 02</t>
  </si>
  <si>
    <t>ОП 12</t>
  </si>
  <si>
    <t>ОП 13</t>
  </si>
  <si>
    <t>Безопасность жизнедеятельности</t>
  </si>
  <si>
    <t>Общеобразовательные дисциплины базовые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</si>
  <si>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</si>
  <si>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</si>
  <si>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</si>
  <si>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</si>
  <si>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Общеобразовательные дисциплины профильные</t>
  </si>
  <si>
    <t>Химия</t>
  </si>
  <si>
    <t>Биология</t>
  </si>
  <si>
    <t>Физика</t>
  </si>
  <si>
    <t>Инженерная графика</t>
  </si>
  <si>
    <t>Техническая механика</t>
  </si>
  <si>
    <t>Материаловедение</t>
  </si>
  <si>
    <t>Охрана труда</t>
  </si>
  <si>
    <t>МДК. 01.01</t>
  </si>
  <si>
    <t>Назначение и общее устройство тракторов</t>
  </si>
  <si>
    <t>МДК. 01.02</t>
  </si>
  <si>
    <t>Подгоовка тракторов , схм и механизмов к работе</t>
  </si>
  <si>
    <t>МДК. 02.01</t>
  </si>
  <si>
    <t>Комплектование машинно-тракторного агрегата для сх работ</t>
  </si>
  <si>
    <t>МДК. 02.02</t>
  </si>
  <si>
    <t>Технологии механизированных работ в растениеводстве</t>
  </si>
  <si>
    <t>Технология выполнения работ по профессии "Тракторист-машинист"</t>
  </si>
  <si>
    <t>Теоретическая подготовка водителей автомобилей категории С</t>
  </si>
  <si>
    <t>Основы агрономии</t>
  </si>
  <si>
    <t>МДК. 02.03</t>
  </si>
  <si>
    <t>Технологии механизированных работ в животноводстве</t>
  </si>
  <si>
    <t>МДК03.01</t>
  </si>
  <si>
    <t>Система технического обслуживания и ремонта схм и механизмов</t>
  </si>
  <si>
    <t>ОП 10</t>
  </si>
  <si>
    <t>Основы экономики, менеджмента и маркетинга</t>
  </si>
  <si>
    <t>МДК03.02</t>
  </si>
  <si>
    <t>Технические процессы ремонтного производства</t>
  </si>
  <si>
    <r>
      <t>Сентябрь (</t>
    </r>
    <r>
      <rPr>
        <sz val="14"/>
        <color indexed="10"/>
        <rFont val="Times New Roman"/>
        <family val="1"/>
      </rPr>
      <t>C</t>
    </r>
    <r>
      <rPr>
        <sz val="14"/>
        <color indexed="8"/>
        <rFont val="Times New Roman"/>
        <family val="1"/>
      </rPr>
      <t>)           1сен - 1 окт</t>
    </r>
  </si>
  <si>
    <t>Октябрь (О)                   3-29 окт</t>
  </si>
  <si>
    <r>
      <t>Ноябрь (</t>
    </r>
    <r>
      <rPr>
        <sz val="14"/>
        <color indexed="10"/>
        <rFont val="Times New Roman"/>
        <family val="1"/>
      </rPr>
      <t>Н</t>
    </r>
    <r>
      <rPr>
        <sz val="14"/>
        <color indexed="8"/>
        <rFont val="Times New Roman"/>
        <family val="1"/>
      </rPr>
      <t>)             31 окт-26 нояб)</t>
    </r>
  </si>
  <si>
    <r>
      <rPr>
        <sz val="14"/>
        <color indexed="8"/>
        <rFont val="Times New Roman"/>
        <family val="1"/>
      </rPr>
      <t>Декабрь  (</t>
    </r>
    <r>
      <rPr>
        <sz val="14"/>
        <color indexed="10"/>
        <rFont val="Times New Roman"/>
        <family val="1"/>
      </rPr>
      <t>Д</t>
    </r>
    <r>
      <rPr>
        <sz val="14"/>
        <color indexed="8"/>
        <rFont val="Times New Roman"/>
        <family val="1"/>
      </rPr>
      <t xml:space="preserve">)                   </t>
    </r>
    <r>
      <rPr>
        <sz val="11"/>
        <color indexed="8"/>
        <rFont val="Times New Roman"/>
        <family val="1"/>
      </rPr>
      <t xml:space="preserve"> 28 нояб-28 дек.)</t>
    </r>
  </si>
  <si>
    <t>январь</t>
  </si>
  <si>
    <r>
      <t>Январь (</t>
    </r>
    <r>
      <rPr>
        <sz val="12"/>
        <color indexed="10"/>
        <rFont val="Times New Roman"/>
        <family val="1"/>
      </rPr>
      <t>Я</t>
    </r>
    <r>
      <rPr>
        <sz val="12"/>
        <color indexed="8"/>
        <rFont val="Times New Roman"/>
        <family val="1"/>
      </rPr>
      <t>)  12 января- 28 января</t>
    </r>
  </si>
  <si>
    <r>
      <t>Февраль (</t>
    </r>
    <r>
      <rPr>
        <sz val="12"/>
        <color indexed="10"/>
        <rFont val="Times New Roman"/>
        <family val="1"/>
      </rPr>
      <t>Ф</t>
    </r>
    <r>
      <rPr>
        <sz val="12"/>
        <color indexed="8"/>
        <rFont val="Times New Roman"/>
        <family val="1"/>
      </rPr>
      <t>) 30 января- 25 февраля</t>
    </r>
  </si>
  <si>
    <r>
      <t>Март (</t>
    </r>
    <r>
      <rPr>
        <sz val="12"/>
        <color indexed="10"/>
        <rFont val="Times New Roman"/>
        <family val="1"/>
      </rPr>
      <t>М</t>
    </r>
    <r>
      <rPr>
        <sz val="12"/>
        <color indexed="8"/>
        <rFont val="Times New Roman"/>
        <family val="1"/>
      </rPr>
      <t>) 27 февраля-25 марта</t>
    </r>
  </si>
  <si>
    <r>
      <t>Апрель (</t>
    </r>
    <r>
      <rPr>
        <sz val="12"/>
        <color indexed="10"/>
        <rFont val="Times New Roman"/>
        <family val="1"/>
      </rPr>
      <t>А</t>
    </r>
    <r>
      <rPr>
        <sz val="12"/>
        <color indexed="8"/>
        <rFont val="Times New Roman"/>
        <family val="1"/>
      </rPr>
      <t>) 27 марта - 29 апреля</t>
    </r>
  </si>
  <si>
    <r>
      <t>Май (</t>
    </r>
    <r>
      <rPr>
        <sz val="11"/>
        <color indexed="10"/>
        <rFont val="Times New Roman"/>
        <family val="1"/>
      </rPr>
      <t>МА</t>
    </r>
    <r>
      <rPr>
        <sz val="11"/>
        <color indexed="8"/>
        <rFont val="Times New Roman"/>
        <family val="1"/>
      </rPr>
      <t>) 1-27  мая</t>
    </r>
  </si>
  <si>
    <r>
      <t>Июнь (</t>
    </r>
    <r>
      <rPr>
        <sz val="12"/>
        <color indexed="10"/>
        <rFont val="Times New Roman"/>
        <family val="1"/>
      </rPr>
      <t>И</t>
    </r>
    <r>
      <rPr>
        <sz val="12"/>
        <color indexed="8"/>
        <rFont val="Times New Roman"/>
        <family val="1"/>
      </rPr>
      <t>) 29 мая-28июня</t>
    </r>
  </si>
  <si>
    <t>ОУДБ.00</t>
  </si>
  <si>
    <t>ОУДБ.01.01</t>
  </si>
  <si>
    <t>ОУДБ.01.02</t>
  </si>
  <si>
    <t>ОУДБ.02</t>
  </si>
  <si>
    <t>ОУДБ.03</t>
  </si>
  <si>
    <t>ОУДБ.04</t>
  </si>
  <si>
    <t>ОУДБ.05</t>
  </si>
  <si>
    <t>ОУДБ.06</t>
  </si>
  <si>
    <t>ОУДБ.07</t>
  </si>
  <si>
    <t>ОУДБ.09</t>
  </si>
  <si>
    <t>ОУДБ.10</t>
  </si>
  <si>
    <t>Обществознание(включая экономику и право)</t>
  </si>
  <si>
    <t>География</t>
  </si>
  <si>
    <t>ОУДП.00</t>
  </si>
  <si>
    <t>ОУДП.01</t>
  </si>
  <si>
    <t>ОУДП.02</t>
  </si>
  <si>
    <t>ОУДП.03</t>
  </si>
  <si>
    <t>Математика: алгебра, начала математического анализа, геометрия</t>
  </si>
  <si>
    <t xml:space="preserve">Информатика </t>
  </si>
  <si>
    <t>УДД.00</t>
  </si>
  <si>
    <t>УДД.01</t>
  </si>
  <si>
    <t>Учебные дисциплины дополнительные</t>
  </si>
  <si>
    <t>Основы исследовательской деятельности</t>
  </si>
  <si>
    <t>ОП.00</t>
  </si>
  <si>
    <t>ОП.01</t>
  </si>
  <si>
    <t>ОП.03</t>
  </si>
  <si>
    <t>ОП.05</t>
  </si>
  <si>
    <t>ОП.09</t>
  </si>
  <si>
    <t>Основы гидравлики и теплоехники</t>
  </si>
  <si>
    <t>Метрология, стандартизация и подтверждение качества</t>
  </si>
  <si>
    <t>ПМ.01</t>
  </si>
  <si>
    <t>Подготовка машин, механизмов, установок, приспособлений к работе, комплектование сборочных единиц</t>
  </si>
  <si>
    <t>МДК01.01</t>
  </si>
  <si>
    <t>Назначение и общее устройство тракторов, автомобилей и СХМ</t>
  </si>
  <si>
    <t>Календарный график учебного процесса для 1-го курса по специальности 35.02.16 Эксплуатация и ремонт сельскохозяйственной техники и оборудования</t>
  </si>
  <si>
    <t>МДК04.01</t>
  </si>
  <si>
    <t>Технология выполнения работ по профессии  19205 "Тракторист-машинист сельскохозяйственных машин и оборудования"</t>
  </si>
  <si>
    <r>
      <t>Сентябрь (</t>
    </r>
    <r>
      <rPr>
        <sz val="14"/>
        <color indexed="10"/>
        <rFont val="Times New Roman"/>
        <family val="1"/>
      </rPr>
      <t>C</t>
    </r>
    <r>
      <rPr>
        <sz val="14"/>
        <color indexed="8"/>
        <rFont val="Times New Roman"/>
        <family val="1"/>
      </rPr>
      <t xml:space="preserve">)           </t>
    </r>
  </si>
  <si>
    <t xml:space="preserve">Октябрь (О)                   </t>
  </si>
  <si>
    <r>
      <t>Ноябрь (</t>
    </r>
    <r>
      <rPr>
        <sz val="14"/>
        <color indexed="10"/>
        <rFont val="Times New Roman"/>
        <family val="1"/>
      </rPr>
      <t>Н</t>
    </r>
    <r>
      <rPr>
        <sz val="14"/>
        <color indexed="8"/>
        <rFont val="Times New Roman"/>
        <family val="1"/>
      </rPr>
      <t xml:space="preserve">)             </t>
    </r>
  </si>
  <si>
    <r>
      <rPr>
        <sz val="14"/>
        <color indexed="8"/>
        <rFont val="Times New Roman"/>
        <family val="1"/>
      </rPr>
      <t>Декабрь  (</t>
    </r>
    <r>
      <rPr>
        <sz val="14"/>
        <color indexed="10"/>
        <rFont val="Times New Roman"/>
        <family val="1"/>
      </rPr>
      <t>Д</t>
    </r>
    <r>
      <rPr>
        <sz val="14"/>
        <color indexed="8"/>
        <rFont val="Times New Roman"/>
        <family val="1"/>
      </rPr>
      <t xml:space="preserve">)                   </t>
    </r>
    <r>
      <rPr>
        <sz val="11"/>
        <color indexed="8"/>
        <rFont val="Times New Roman"/>
        <family val="1"/>
      </rPr>
      <t xml:space="preserve"> </t>
    </r>
  </si>
  <si>
    <t>Обществознание (включая экономику и право)</t>
  </si>
  <si>
    <t>Экология</t>
  </si>
  <si>
    <t xml:space="preserve">ОП.04 </t>
  </si>
  <si>
    <t>Электротехника и электронная техника</t>
  </si>
  <si>
    <t>ОП.06</t>
  </si>
  <si>
    <t>ОГСЭ.05</t>
  </si>
  <si>
    <t>ОГСЭ.06</t>
  </si>
  <si>
    <t>Психология общения</t>
  </si>
  <si>
    <t>Русский язык и культура речи</t>
  </si>
  <si>
    <t>Учебная  практика 04</t>
  </si>
  <si>
    <t>Учебная практика 01</t>
  </si>
  <si>
    <t>УП.04</t>
  </si>
  <si>
    <t>УП.01</t>
  </si>
  <si>
    <t>Учебная  практика 01</t>
  </si>
  <si>
    <t>Теоретическая подготовка водителей категории "С"</t>
  </si>
  <si>
    <t>МДК. 04.01</t>
  </si>
  <si>
    <t>МДК. 04.02</t>
  </si>
  <si>
    <t>ОГСЭ.01</t>
  </si>
  <si>
    <t>Основы философии</t>
  </si>
  <si>
    <t>ЕН..01</t>
  </si>
  <si>
    <t>Математика</t>
  </si>
  <si>
    <t>Календарный график учебного процесса для 2-го курса по специальности 35.02.16 Эксплуатация и ремонт сельскохозяйственной техники и оборудования</t>
  </si>
  <si>
    <t>Календарный график учебного процесса для 3-го курса по специальности 35.02.16 Эксплуатация и ремонт сельскохозяйственной техники и оборудования</t>
  </si>
  <si>
    <t xml:space="preserve">Учебная практика </t>
  </si>
  <si>
    <t>УП.02</t>
  </si>
  <si>
    <t>МДК04.02</t>
  </si>
  <si>
    <t>ОП 07</t>
  </si>
  <si>
    <t>ОП 08</t>
  </si>
  <si>
    <t>Основы зоотехнии</t>
  </si>
  <si>
    <t>Информационные технологии в профессиональной деятельности</t>
  </si>
  <si>
    <t>Система технического обслуживания и ремонта сельскохозяйственных машин и механизмов</t>
  </si>
  <si>
    <t>ПП.01</t>
  </si>
  <si>
    <t>Производственнея практика</t>
  </si>
  <si>
    <t>ПП.04</t>
  </si>
  <si>
    <t xml:space="preserve">Производственная  практика </t>
  </si>
  <si>
    <t>Способы поиска работы, трудоустройства</t>
  </si>
  <si>
    <t>Основы предпринимательства, открытия собственного дела</t>
  </si>
  <si>
    <t>Календарный график учебного процесса для 4-го курса по специальности 35.02.16 Эксплуатация и ремонт сельскохозяйственной техники и оборудования</t>
  </si>
  <si>
    <t>Иностранный язык в профессиональной деятельности</t>
  </si>
  <si>
    <t xml:space="preserve">ПП.02 </t>
  </si>
  <si>
    <t>Производственная практика</t>
  </si>
  <si>
    <t>УП.03</t>
  </si>
  <si>
    <t>ПП.03</t>
  </si>
  <si>
    <t>УП.05</t>
  </si>
  <si>
    <t>ПДП</t>
  </si>
  <si>
    <t>Преддипломная практика</t>
  </si>
  <si>
    <t>Промежуточная аттестация</t>
  </si>
  <si>
    <t>ГИА</t>
  </si>
  <si>
    <t>Государственная итоговая аттестация</t>
  </si>
  <si>
    <t>ОП 11</t>
  </si>
  <si>
    <t>Правовые основы профессиональной деятельности</t>
  </si>
  <si>
    <t>МДК05.01</t>
  </si>
  <si>
    <t>МДК05.02</t>
  </si>
  <si>
    <t>ПМ.00</t>
  </si>
  <si>
    <t>па</t>
  </si>
  <si>
    <t>ПМ.04</t>
  </si>
  <si>
    <t>Выполнение работ по одной или нескольким профессиям, должностям служащих</t>
  </si>
  <si>
    <t>Утверждаю:                                                            Директор ГБПОУ "ААТ"  _______________________О.В.Аминева</t>
  </si>
  <si>
    <t>Утверждаю:                                                                                            Директор ГБПОУ "ААТ"  _______________________О.В.Аминева</t>
  </si>
  <si>
    <t>ОП.14</t>
  </si>
  <si>
    <t>Организация доступной среды на транспорте</t>
  </si>
  <si>
    <t>ПМ.02</t>
  </si>
  <si>
    <t>Эксплуатация сельскохозяйственной техники</t>
  </si>
  <si>
    <t>ПМ.03</t>
  </si>
  <si>
    <t>Техническое обслуживание и диагностирование неисправностей сельскохозяйственных машин и механизмов</t>
  </si>
  <si>
    <t>ПМ.05</t>
  </si>
  <si>
    <t>Основы предпринимательства и трудоустройства на работу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</si>
</sst>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10"/>
      <name val="Times New Roman"/>
      <family val="1"/>
    </font>
    <font>
      <strike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0" fillId="5" borderId="0" xfId="0" applyFill="1" applyAlignment="1">
      <alignment/>
    </xf>
    <xf numFmtId="0" fontId="5" fillId="2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wrapText="1"/>
    </xf>
    <xf numFmtId="0" fontId="9" fillId="5" borderId="10" xfId="0" applyFont="1" applyFill="1" applyBorder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0" fontId="5" fillId="0" borderId="10" xfId="43" applyFont="1" applyBorder="1" applyAlignment="1">
      <alignment horizontal="center" textRotation="90" wrapText="1"/>
    </xf>
    <xf numFmtId="170" fontId="5" fillId="0" borderId="12" xfId="43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wrapText="1"/>
    </xf>
    <xf numFmtId="0" fontId="5" fillId="11" borderId="12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3" fillId="35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zoomScale="60" zoomScaleNormal="60" zoomScalePageLayoutView="0" workbookViewId="0" topLeftCell="E1">
      <selection activeCell="AX1" sqref="AX1:BC3"/>
    </sheetView>
  </sheetViews>
  <sheetFormatPr defaultColWidth="9.140625" defaultRowHeight="15"/>
  <cols>
    <col min="1" max="1" width="2.8515625" style="0" customWidth="1"/>
    <col min="2" max="2" width="10.57421875" style="0" customWidth="1"/>
    <col min="3" max="3" width="26.421875" style="0" customWidth="1"/>
    <col min="4" max="4" width="6.8515625" style="0" customWidth="1"/>
    <col min="5" max="5" width="5.00390625" style="0" customWidth="1"/>
    <col min="6" max="6" width="5.421875" style="0" customWidth="1"/>
    <col min="7" max="7" width="5.140625" style="0" customWidth="1"/>
    <col min="8" max="8" width="5.28125" style="0" customWidth="1"/>
    <col min="9" max="9" width="4.421875" style="0" customWidth="1"/>
    <col min="10" max="10" width="5.28125" style="0" customWidth="1"/>
    <col min="11" max="11" width="5.140625" style="0" customWidth="1"/>
    <col min="12" max="13" width="5.00390625" style="0" customWidth="1"/>
    <col min="14" max="14" width="4.57421875" style="0" customWidth="1"/>
    <col min="15" max="15" width="5.140625" style="0" customWidth="1"/>
    <col min="16" max="16" width="4.7109375" style="0" customWidth="1"/>
    <col min="17" max="17" width="4.421875" style="0" customWidth="1"/>
    <col min="18" max="18" width="4.57421875" style="0" customWidth="1"/>
    <col min="19" max="19" width="5.00390625" style="0" customWidth="1"/>
    <col min="20" max="20" width="4.8515625" style="0" customWidth="1"/>
    <col min="21" max="21" width="4.00390625" style="0" customWidth="1"/>
    <col min="22" max="22" width="4.140625" style="0" customWidth="1"/>
    <col min="23" max="23" width="10.8515625" style="0" customWidth="1"/>
    <col min="24" max="25" width="6.140625" style="0" customWidth="1"/>
    <col min="26" max="27" width="5.00390625" style="0" customWidth="1"/>
    <col min="28" max="28" width="4.28125" style="0" customWidth="1"/>
    <col min="29" max="29" width="4.57421875" style="0" customWidth="1"/>
    <col min="30" max="30" width="4.28125" style="0" customWidth="1"/>
    <col min="31" max="31" width="4.421875" style="0" customWidth="1"/>
    <col min="32" max="32" width="4.28125" style="0" customWidth="1"/>
    <col min="33" max="33" width="4.8515625" style="0" customWidth="1"/>
    <col min="34" max="34" width="4.7109375" style="0" customWidth="1"/>
    <col min="35" max="35" width="4.57421875" style="0" customWidth="1"/>
    <col min="36" max="36" width="4.421875" style="0" customWidth="1"/>
    <col min="37" max="39" width="4.57421875" style="0" customWidth="1"/>
    <col min="40" max="41" width="4.421875" style="0" customWidth="1"/>
    <col min="42" max="43" width="4.8515625" style="0" customWidth="1"/>
    <col min="44" max="46" width="5.00390625" style="0" customWidth="1"/>
    <col min="47" max="47" width="5.140625" style="0" customWidth="1"/>
    <col min="48" max="48" width="5.28125" style="0" customWidth="1"/>
    <col min="49" max="49" width="4.7109375" style="0" customWidth="1"/>
    <col min="50" max="50" width="7.00390625" style="0" customWidth="1"/>
    <col min="51" max="51" width="6.8515625" style="0" customWidth="1"/>
    <col min="52" max="52" width="7.140625" style="0" customWidth="1"/>
    <col min="53" max="53" width="7.421875" style="0" customWidth="1"/>
    <col min="54" max="54" width="8.00390625" style="0" customWidth="1"/>
    <col min="55" max="55" width="7.00390625" style="0" customWidth="1"/>
  </cols>
  <sheetData>
    <row r="1" spans="50:55" ht="15">
      <c r="AX1" s="105" t="s">
        <v>178</v>
      </c>
      <c r="AY1" s="105"/>
      <c r="AZ1" s="105"/>
      <c r="BA1" s="105"/>
      <c r="BB1" s="105"/>
      <c r="BC1" s="105"/>
    </row>
    <row r="2" spans="50:55" ht="15">
      <c r="AX2" s="105"/>
      <c r="AY2" s="105"/>
      <c r="AZ2" s="105"/>
      <c r="BA2" s="105"/>
      <c r="BB2" s="105"/>
      <c r="BC2" s="105"/>
    </row>
    <row r="3" spans="50:55" ht="15">
      <c r="AX3" s="105"/>
      <c r="AY3" s="105"/>
      <c r="AZ3" s="105"/>
      <c r="BA3" s="105"/>
      <c r="BB3" s="105"/>
      <c r="BC3" s="105"/>
    </row>
    <row r="4" spans="1:55" ht="27.75">
      <c r="A4" s="68" t="s">
        <v>114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</row>
    <row r="5" ht="15.75" thickBot="1"/>
    <row r="6" spans="1:55" ht="46.5" customHeight="1">
      <c r="A6" s="69" t="s">
        <v>0</v>
      </c>
      <c r="B6" s="72" t="s">
        <v>1</v>
      </c>
      <c r="C6" s="74" t="s">
        <v>2</v>
      </c>
      <c r="D6" s="82" t="s">
        <v>117</v>
      </c>
      <c r="E6" s="83"/>
      <c r="F6" s="83"/>
      <c r="G6" s="83"/>
      <c r="H6" s="84"/>
      <c r="I6" s="85" t="s">
        <v>118</v>
      </c>
      <c r="J6" s="83"/>
      <c r="K6" s="83"/>
      <c r="L6" s="86"/>
      <c r="M6" s="87" t="s">
        <v>119</v>
      </c>
      <c r="N6" s="65"/>
      <c r="O6" s="65"/>
      <c r="P6" s="65"/>
      <c r="Q6" s="65" t="s">
        <v>120</v>
      </c>
      <c r="R6" s="65"/>
      <c r="S6" s="65"/>
      <c r="T6" s="65"/>
      <c r="U6" s="88" t="s">
        <v>3</v>
      </c>
      <c r="V6" s="65"/>
      <c r="W6" s="67" t="s">
        <v>4</v>
      </c>
      <c r="X6" s="67"/>
      <c r="Y6" s="67"/>
      <c r="Z6" s="80" t="s">
        <v>74</v>
      </c>
      <c r="AA6" s="80"/>
      <c r="AB6" s="80"/>
      <c r="AC6" s="80" t="s">
        <v>75</v>
      </c>
      <c r="AD6" s="80"/>
      <c r="AE6" s="80"/>
      <c r="AF6" s="80"/>
      <c r="AG6" s="80" t="s">
        <v>76</v>
      </c>
      <c r="AH6" s="80"/>
      <c r="AI6" s="80"/>
      <c r="AJ6" s="80"/>
      <c r="AK6" s="76" t="s">
        <v>77</v>
      </c>
      <c r="AL6" s="77"/>
      <c r="AM6" s="77"/>
      <c r="AN6" s="77"/>
      <c r="AO6" s="77"/>
      <c r="AP6" s="78" t="s">
        <v>78</v>
      </c>
      <c r="AQ6" s="78"/>
      <c r="AR6" s="78"/>
      <c r="AS6" s="79"/>
      <c r="AT6" s="80" t="s">
        <v>79</v>
      </c>
      <c r="AU6" s="80"/>
      <c r="AV6" s="80"/>
      <c r="AW6" s="80"/>
      <c r="AX6" s="65" t="s">
        <v>5</v>
      </c>
      <c r="AY6" s="65"/>
      <c r="AZ6" s="65"/>
      <c r="BA6" s="65" t="s">
        <v>6</v>
      </c>
      <c r="BB6" s="65"/>
      <c r="BC6" s="66"/>
    </row>
    <row r="7" spans="1:55" ht="15" customHeight="1">
      <c r="A7" s="70"/>
      <c r="B7" s="73"/>
      <c r="C7" s="75"/>
      <c r="D7" s="62" t="s">
        <v>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4" t="s">
        <v>8</v>
      </c>
      <c r="X7" s="64" t="s">
        <v>9</v>
      </c>
      <c r="Y7" s="64" t="s">
        <v>10</v>
      </c>
      <c r="Z7" s="62" t="s">
        <v>7</v>
      </c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2"/>
      <c r="AW7" s="2"/>
      <c r="AX7" s="60" t="s">
        <v>8</v>
      </c>
      <c r="AY7" s="60" t="s">
        <v>9</v>
      </c>
      <c r="AZ7" s="60" t="s">
        <v>10</v>
      </c>
      <c r="BA7" s="60" t="s">
        <v>8</v>
      </c>
      <c r="BB7" s="60" t="s">
        <v>9</v>
      </c>
      <c r="BC7" s="61" t="s">
        <v>10</v>
      </c>
    </row>
    <row r="8" spans="1:55" ht="15">
      <c r="A8" s="70"/>
      <c r="B8" s="73"/>
      <c r="C8" s="75"/>
      <c r="D8" s="30">
        <v>36</v>
      </c>
      <c r="E8" s="30">
        <v>37</v>
      </c>
      <c r="F8" s="30">
        <v>38</v>
      </c>
      <c r="G8" s="30">
        <v>39</v>
      </c>
      <c r="H8" s="30">
        <v>40</v>
      </c>
      <c r="I8" s="30">
        <v>41</v>
      </c>
      <c r="J8" s="30">
        <v>42</v>
      </c>
      <c r="K8" s="30">
        <v>43</v>
      </c>
      <c r="L8" s="30">
        <v>44</v>
      </c>
      <c r="M8" s="30">
        <v>45</v>
      </c>
      <c r="N8" s="30">
        <v>46</v>
      </c>
      <c r="O8" s="30">
        <v>47</v>
      </c>
      <c r="P8" s="30">
        <v>48</v>
      </c>
      <c r="Q8" s="30">
        <v>49</v>
      </c>
      <c r="R8" s="30">
        <v>50</v>
      </c>
      <c r="S8" s="30">
        <v>51</v>
      </c>
      <c r="T8" s="30">
        <v>52</v>
      </c>
      <c r="U8" s="1">
        <v>1</v>
      </c>
      <c r="V8" s="1">
        <v>2</v>
      </c>
      <c r="W8" s="64"/>
      <c r="X8" s="64"/>
      <c r="Y8" s="64"/>
      <c r="Z8" s="1">
        <v>3</v>
      </c>
      <c r="AA8" s="1">
        <v>4</v>
      </c>
      <c r="AB8" s="1">
        <v>5</v>
      </c>
      <c r="AC8" s="1">
        <v>6</v>
      </c>
      <c r="AD8" s="1">
        <v>7</v>
      </c>
      <c r="AE8" s="1">
        <v>8</v>
      </c>
      <c r="AF8" s="1">
        <v>9</v>
      </c>
      <c r="AG8" s="1">
        <v>10</v>
      </c>
      <c r="AH8" s="1">
        <v>11</v>
      </c>
      <c r="AI8" s="1">
        <v>12</v>
      </c>
      <c r="AJ8" s="1">
        <v>13</v>
      </c>
      <c r="AK8" s="1">
        <v>14</v>
      </c>
      <c r="AL8" s="1">
        <v>15</v>
      </c>
      <c r="AM8" s="1">
        <v>16</v>
      </c>
      <c r="AN8" s="1">
        <v>17</v>
      </c>
      <c r="AO8" s="1">
        <v>18</v>
      </c>
      <c r="AP8" s="1">
        <v>19</v>
      </c>
      <c r="AQ8" s="1">
        <v>20</v>
      </c>
      <c r="AR8" s="1">
        <v>21</v>
      </c>
      <c r="AS8" s="1">
        <v>22</v>
      </c>
      <c r="AT8" s="1">
        <v>23</v>
      </c>
      <c r="AU8" s="1">
        <v>24</v>
      </c>
      <c r="AV8" s="1">
        <v>25</v>
      </c>
      <c r="AW8" s="1">
        <v>26</v>
      </c>
      <c r="AX8" s="60"/>
      <c r="AY8" s="60"/>
      <c r="AZ8" s="60"/>
      <c r="BA8" s="60"/>
      <c r="BB8" s="60"/>
      <c r="BC8" s="61"/>
    </row>
    <row r="9" spans="1:55" ht="15" customHeight="1">
      <c r="A9" s="70"/>
      <c r="B9" s="73"/>
      <c r="C9" s="75"/>
      <c r="D9" s="63" t="s">
        <v>11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64"/>
      <c r="Y9" s="64"/>
      <c r="Z9" s="63" t="s">
        <v>12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4"/>
      <c r="AW9" s="4"/>
      <c r="AX9" s="60"/>
      <c r="AY9" s="60"/>
      <c r="AZ9" s="60"/>
      <c r="BA9" s="60"/>
      <c r="BB9" s="60"/>
      <c r="BC9" s="61"/>
    </row>
    <row r="10" spans="1:55" ht="15">
      <c r="A10" s="71"/>
      <c r="B10" s="73"/>
      <c r="C10" s="75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5">
        <v>17</v>
      </c>
      <c r="U10" s="5">
        <v>18</v>
      </c>
      <c r="V10" s="5">
        <v>19</v>
      </c>
      <c r="W10" s="64"/>
      <c r="X10" s="64"/>
      <c r="Y10" s="64"/>
      <c r="Z10" s="6">
        <v>20</v>
      </c>
      <c r="AA10" s="6">
        <v>21</v>
      </c>
      <c r="AB10" s="6">
        <v>22</v>
      </c>
      <c r="AC10" s="6">
        <v>23</v>
      </c>
      <c r="AD10" s="6">
        <v>24</v>
      </c>
      <c r="AE10" s="6">
        <v>25</v>
      </c>
      <c r="AF10" s="6">
        <v>26</v>
      </c>
      <c r="AG10" s="6">
        <v>27</v>
      </c>
      <c r="AH10" s="6">
        <v>28</v>
      </c>
      <c r="AI10" s="6">
        <v>29</v>
      </c>
      <c r="AJ10" s="6">
        <v>30</v>
      </c>
      <c r="AK10" s="6">
        <v>31</v>
      </c>
      <c r="AL10" s="6">
        <v>32</v>
      </c>
      <c r="AM10" s="6">
        <v>33</v>
      </c>
      <c r="AN10" s="6">
        <v>34</v>
      </c>
      <c r="AO10" s="6">
        <v>35</v>
      </c>
      <c r="AP10" s="6">
        <v>36</v>
      </c>
      <c r="AQ10" s="6">
        <v>37</v>
      </c>
      <c r="AR10" s="6">
        <v>38</v>
      </c>
      <c r="AS10" s="6">
        <v>39</v>
      </c>
      <c r="AT10" s="6">
        <v>40</v>
      </c>
      <c r="AU10" s="6">
        <v>41</v>
      </c>
      <c r="AV10" s="6">
        <v>42</v>
      </c>
      <c r="AW10" s="6">
        <v>43</v>
      </c>
      <c r="AX10" s="60"/>
      <c r="AY10" s="60"/>
      <c r="AZ10" s="60"/>
      <c r="BA10" s="60"/>
      <c r="BB10" s="60"/>
      <c r="BC10" s="61"/>
    </row>
    <row r="11" spans="1:55" ht="33" customHeight="1">
      <c r="A11" s="57"/>
      <c r="B11" s="38" t="s">
        <v>80</v>
      </c>
      <c r="C11" s="14" t="s">
        <v>37</v>
      </c>
      <c r="D11" s="7">
        <f aca="true" t="shared" si="0" ref="D11:T11">D12+D13+D14+D15+D16+D17+D18+D19+D20+D21</f>
        <v>21</v>
      </c>
      <c r="E11" s="7">
        <f t="shared" si="0"/>
        <v>21</v>
      </c>
      <c r="F11" s="7">
        <f t="shared" si="0"/>
        <v>21</v>
      </c>
      <c r="G11" s="7">
        <f t="shared" si="0"/>
        <v>21</v>
      </c>
      <c r="H11" s="7">
        <f t="shared" si="0"/>
        <v>21</v>
      </c>
      <c r="I11" s="7">
        <f t="shared" si="0"/>
        <v>21</v>
      </c>
      <c r="J11" s="7">
        <f t="shared" si="0"/>
        <v>21</v>
      </c>
      <c r="K11" s="7">
        <f t="shared" si="0"/>
        <v>21</v>
      </c>
      <c r="L11" s="7">
        <f t="shared" si="0"/>
        <v>21</v>
      </c>
      <c r="M11" s="7">
        <f t="shared" si="0"/>
        <v>21</v>
      </c>
      <c r="N11" s="7">
        <f t="shared" si="0"/>
        <v>21</v>
      </c>
      <c r="O11" s="7">
        <f t="shared" si="0"/>
        <v>21</v>
      </c>
      <c r="P11" s="7">
        <f t="shared" si="0"/>
        <v>21</v>
      </c>
      <c r="Q11" s="7">
        <f t="shared" si="0"/>
        <v>21</v>
      </c>
      <c r="R11" s="7">
        <f t="shared" si="0"/>
        <v>21</v>
      </c>
      <c r="S11" s="7">
        <f t="shared" si="0"/>
        <v>22</v>
      </c>
      <c r="T11" s="7">
        <f t="shared" si="0"/>
        <v>22</v>
      </c>
      <c r="U11" s="7"/>
      <c r="V11" s="7"/>
      <c r="W11" s="7">
        <f>W12+W13+W14+W15+W16+W17+W18+W19+W20+W21</f>
        <v>359</v>
      </c>
      <c r="X11" s="7"/>
      <c r="Y11" s="7"/>
      <c r="Z11" s="98" t="s">
        <v>175</v>
      </c>
      <c r="AA11" s="7">
        <f aca="true" t="shared" si="1" ref="AA11:AV11">AA12+AA13+AA14+AA15+AA16+AA17+AA18+AA19+AA20+AA21</f>
        <v>19</v>
      </c>
      <c r="AB11" s="7">
        <f t="shared" si="1"/>
        <v>19</v>
      </c>
      <c r="AC11" s="7">
        <f t="shared" si="1"/>
        <v>19</v>
      </c>
      <c r="AD11" s="7">
        <f t="shared" si="1"/>
        <v>19</v>
      </c>
      <c r="AE11" s="7">
        <f t="shared" si="1"/>
        <v>19</v>
      </c>
      <c r="AF11" s="7">
        <f t="shared" si="1"/>
        <v>19</v>
      </c>
      <c r="AG11" s="7">
        <f t="shared" si="1"/>
        <v>19</v>
      </c>
      <c r="AH11" s="7">
        <f t="shared" si="1"/>
        <v>19</v>
      </c>
      <c r="AI11" s="7">
        <f t="shared" si="1"/>
        <v>19</v>
      </c>
      <c r="AJ11" s="7">
        <f t="shared" si="1"/>
        <v>19</v>
      </c>
      <c r="AK11" s="7">
        <f t="shared" si="1"/>
        <v>19</v>
      </c>
      <c r="AL11" s="7">
        <f t="shared" si="1"/>
        <v>19</v>
      </c>
      <c r="AM11" s="7">
        <f t="shared" si="1"/>
        <v>19</v>
      </c>
      <c r="AN11" s="7">
        <f t="shared" si="1"/>
        <v>19</v>
      </c>
      <c r="AO11" s="7">
        <f t="shared" si="1"/>
        <v>19</v>
      </c>
      <c r="AP11" s="7">
        <f t="shared" si="1"/>
        <v>19</v>
      </c>
      <c r="AQ11" s="7">
        <f t="shared" si="1"/>
        <v>16</v>
      </c>
      <c r="AR11" s="7">
        <f t="shared" si="1"/>
        <v>18</v>
      </c>
      <c r="AS11" s="7">
        <f t="shared" si="1"/>
        <v>18</v>
      </c>
      <c r="AT11" s="7">
        <f t="shared" si="1"/>
        <v>17</v>
      </c>
      <c r="AU11" s="7">
        <f t="shared" si="1"/>
        <v>17</v>
      </c>
      <c r="AV11" s="7">
        <f t="shared" si="1"/>
        <v>18</v>
      </c>
      <c r="AW11" s="98" t="s">
        <v>175</v>
      </c>
      <c r="AX11" s="7">
        <f>AX12+AX13+AX14+AX15+AX16+AX17+AX18+AX19+AX20+AX21</f>
        <v>408</v>
      </c>
      <c r="AY11" s="7"/>
      <c r="AZ11" s="7"/>
      <c r="BA11" s="7">
        <f aca="true" t="shared" si="2" ref="BA11:BA39">AX11+W11</f>
        <v>767</v>
      </c>
      <c r="BB11" s="8"/>
      <c r="BC11" s="13"/>
    </row>
    <row r="12" spans="1:55" s="10" customFormat="1" ht="31.5" customHeight="1">
      <c r="A12" s="57"/>
      <c r="B12" s="38" t="s">
        <v>81</v>
      </c>
      <c r="C12" s="41" t="s">
        <v>38</v>
      </c>
      <c r="D12" s="15">
        <v>2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28" t="s">
        <v>16</v>
      </c>
      <c r="V12" s="15" t="s">
        <v>16</v>
      </c>
      <c r="W12" s="15">
        <f>D12+E12+F12+G12+H12+I12+J12+K12+L12+M12+N12+O12+P12+Q12+R12+S12+T12</f>
        <v>34</v>
      </c>
      <c r="X12" s="15"/>
      <c r="Y12" s="15"/>
      <c r="Z12" s="98" t="s">
        <v>175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2</v>
      </c>
      <c r="AO12" s="15">
        <v>2</v>
      </c>
      <c r="AP12" s="15">
        <v>2</v>
      </c>
      <c r="AQ12" s="15">
        <v>2</v>
      </c>
      <c r="AR12" s="15">
        <v>2</v>
      </c>
      <c r="AS12" s="15">
        <v>2</v>
      </c>
      <c r="AT12" s="15">
        <v>2</v>
      </c>
      <c r="AU12" s="15">
        <v>2</v>
      </c>
      <c r="AV12" s="15">
        <v>2</v>
      </c>
      <c r="AW12" s="98" t="s">
        <v>175</v>
      </c>
      <c r="AX12" s="15">
        <f>AV12+AU12+AT12+AS12+AR12+AQ12+AP12+AO12+AN12+AM12+AL12+AK12+AJ12+AI12+AH12+AG12+AF12+AE12+AD12+AC12+AB12+AA12</f>
        <v>44</v>
      </c>
      <c r="AY12" s="9"/>
      <c r="AZ12" s="9"/>
      <c r="BA12" s="7">
        <f t="shared" si="2"/>
        <v>78</v>
      </c>
      <c r="BB12" s="9"/>
      <c r="BC12" s="17"/>
    </row>
    <row r="13" spans="1:55" s="10" customFormat="1" ht="22.5" customHeight="1">
      <c r="A13" s="57"/>
      <c r="B13" s="38" t="s">
        <v>82</v>
      </c>
      <c r="C13" s="5" t="s">
        <v>39</v>
      </c>
      <c r="D13" s="15">
        <v>3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3</v>
      </c>
      <c r="K13" s="15">
        <v>3</v>
      </c>
      <c r="L13" s="15">
        <v>3</v>
      </c>
      <c r="M13" s="15">
        <v>3</v>
      </c>
      <c r="N13" s="15">
        <v>3</v>
      </c>
      <c r="O13" s="15">
        <v>3</v>
      </c>
      <c r="P13" s="15">
        <v>3</v>
      </c>
      <c r="Q13" s="15">
        <v>3</v>
      </c>
      <c r="R13" s="15">
        <v>3</v>
      </c>
      <c r="S13" s="15">
        <v>3</v>
      </c>
      <c r="T13" s="15">
        <v>3</v>
      </c>
      <c r="U13" s="28" t="s">
        <v>16</v>
      </c>
      <c r="V13" s="15" t="s">
        <v>16</v>
      </c>
      <c r="W13" s="15">
        <f aca="true" t="shared" si="3" ref="W13:W21">D13+E13+F13+G13+H13+I13+J13+K13+L13+M13+N13+O13+P13+Q13+R13+S13+T13</f>
        <v>51</v>
      </c>
      <c r="X13" s="15"/>
      <c r="Y13" s="15"/>
      <c r="Z13" s="98" t="s">
        <v>175</v>
      </c>
      <c r="AA13" s="15">
        <v>3</v>
      </c>
      <c r="AB13" s="15">
        <v>3</v>
      </c>
      <c r="AC13" s="15">
        <v>3</v>
      </c>
      <c r="AD13" s="15">
        <v>3</v>
      </c>
      <c r="AE13" s="15">
        <v>3</v>
      </c>
      <c r="AF13" s="15">
        <v>3</v>
      </c>
      <c r="AG13" s="15">
        <v>3</v>
      </c>
      <c r="AH13" s="15">
        <v>3</v>
      </c>
      <c r="AI13" s="15">
        <v>3</v>
      </c>
      <c r="AJ13" s="15">
        <v>3</v>
      </c>
      <c r="AK13" s="15">
        <v>3</v>
      </c>
      <c r="AL13" s="15">
        <v>3</v>
      </c>
      <c r="AM13" s="15">
        <v>3</v>
      </c>
      <c r="AN13" s="15">
        <v>3</v>
      </c>
      <c r="AO13" s="15">
        <v>3</v>
      </c>
      <c r="AP13" s="15">
        <v>3</v>
      </c>
      <c r="AQ13" s="15">
        <v>3</v>
      </c>
      <c r="AR13" s="15">
        <v>3</v>
      </c>
      <c r="AS13" s="15">
        <v>3</v>
      </c>
      <c r="AT13" s="15">
        <v>3</v>
      </c>
      <c r="AU13" s="15">
        <v>3</v>
      </c>
      <c r="AV13" s="15">
        <v>3</v>
      </c>
      <c r="AW13" s="98" t="s">
        <v>175</v>
      </c>
      <c r="AX13" s="15">
        <f aca="true" t="shared" si="4" ref="AX13:AX21">AV13+AU13+AT13+AS13+AR13+AQ13+AP13+AO13+AN13+AM13+AL13+AK13+AJ13+AI13+AH13+AG13+AF13+AE13+AD13+AC13+AB13+AA13</f>
        <v>66</v>
      </c>
      <c r="AY13" s="20"/>
      <c r="AZ13" s="9"/>
      <c r="BA13" s="7">
        <f t="shared" si="2"/>
        <v>117</v>
      </c>
      <c r="BB13" s="9"/>
      <c r="BC13" s="17"/>
    </row>
    <row r="14" spans="1:55" s="10" customFormat="1" ht="29.25" customHeight="1">
      <c r="A14" s="57"/>
      <c r="B14" s="38" t="s">
        <v>83</v>
      </c>
      <c r="C14" s="5" t="s">
        <v>22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28" t="s">
        <v>16</v>
      </c>
      <c r="V14" s="15" t="s">
        <v>16</v>
      </c>
      <c r="W14" s="15">
        <f t="shared" si="3"/>
        <v>34</v>
      </c>
      <c r="X14" s="15"/>
      <c r="Y14" s="15"/>
      <c r="Z14" s="98" t="s">
        <v>175</v>
      </c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15">
        <v>2</v>
      </c>
      <c r="AG14" s="15">
        <v>2</v>
      </c>
      <c r="AH14" s="15">
        <v>2</v>
      </c>
      <c r="AI14" s="15">
        <v>2</v>
      </c>
      <c r="AJ14" s="15">
        <v>2</v>
      </c>
      <c r="AK14" s="15">
        <v>2</v>
      </c>
      <c r="AL14" s="15">
        <v>2</v>
      </c>
      <c r="AM14" s="15">
        <v>2</v>
      </c>
      <c r="AN14" s="15">
        <v>2</v>
      </c>
      <c r="AO14" s="15">
        <v>2</v>
      </c>
      <c r="AP14" s="15">
        <v>2</v>
      </c>
      <c r="AQ14" s="15">
        <v>2</v>
      </c>
      <c r="AR14" s="15">
        <v>2</v>
      </c>
      <c r="AS14" s="15">
        <v>2</v>
      </c>
      <c r="AT14" s="15">
        <v>2</v>
      </c>
      <c r="AU14" s="15">
        <v>2</v>
      </c>
      <c r="AV14" s="15">
        <v>3</v>
      </c>
      <c r="AW14" s="98" t="s">
        <v>175</v>
      </c>
      <c r="AX14" s="15">
        <f t="shared" si="4"/>
        <v>45</v>
      </c>
      <c r="AY14" s="9"/>
      <c r="AZ14" s="9"/>
      <c r="BA14" s="7">
        <f t="shared" si="2"/>
        <v>79</v>
      </c>
      <c r="BB14" s="9"/>
      <c r="BC14" s="17"/>
    </row>
    <row r="15" spans="1:55" s="10" customFormat="1" ht="23.25" customHeight="1">
      <c r="A15" s="57"/>
      <c r="B15" s="38" t="s">
        <v>84</v>
      </c>
      <c r="C15" s="5" t="s">
        <v>28</v>
      </c>
      <c r="D15" s="15">
        <v>2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  <c r="Q15" s="15">
        <v>2</v>
      </c>
      <c r="R15" s="15">
        <v>2</v>
      </c>
      <c r="S15" s="15">
        <v>2</v>
      </c>
      <c r="T15" s="15">
        <v>2</v>
      </c>
      <c r="U15" s="28" t="s">
        <v>16</v>
      </c>
      <c r="V15" s="15" t="s">
        <v>16</v>
      </c>
      <c r="W15" s="15">
        <f t="shared" si="3"/>
        <v>34</v>
      </c>
      <c r="X15" s="15"/>
      <c r="Y15" s="15"/>
      <c r="Z15" s="98" t="s">
        <v>175</v>
      </c>
      <c r="AA15" s="15">
        <v>2</v>
      </c>
      <c r="AB15" s="15">
        <v>2</v>
      </c>
      <c r="AC15" s="15">
        <v>2</v>
      </c>
      <c r="AD15" s="15">
        <v>2</v>
      </c>
      <c r="AE15" s="15">
        <v>2</v>
      </c>
      <c r="AF15" s="15">
        <v>2</v>
      </c>
      <c r="AG15" s="15">
        <v>2</v>
      </c>
      <c r="AH15" s="15">
        <v>2</v>
      </c>
      <c r="AI15" s="15">
        <v>2</v>
      </c>
      <c r="AJ15" s="15">
        <v>2</v>
      </c>
      <c r="AK15" s="15">
        <v>2</v>
      </c>
      <c r="AL15" s="15">
        <v>2</v>
      </c>
      <c r="AM15" s="15">
        <v>2</v>
      </c>
      <c r="AN15" s="15">
        <v>2</v>
      </c>
      <c r="AO15" s="15">
        <v>2</v>
      </c>
      <c r="AP15" s="15">
        <v>2</v>
      </c>
      <c r="AQ15" s="15">
        <v>2</v>
      </c>
      <c r="AR15" s="15">
        <v>2</v>
      </c>
      <c r="AS15" s="15">
        <v>2</v>
      </c>
      <c r="AT15" s="15">
        <v>2</v>
      </c>
      <c r="AU15" s="15">
        <v>2</v>
      </c>
      <c r="AV15" s="15">
        <v>2</v>
      </c>
      <c r="AW15" s="98" t="s">
        <v>175</v>
      </c>
      <c r="AX15" s="15">
        <f t="shared" si="4"/>
        <v>44</v>
      </c>
      <c r="AY15" s="9"/>
      <c r="AZ15" s="9"/>
      <c r="BA15" s="7">
        <f t="shared" si="2"/>
        <v>78</v>
      </c>
      <c r="BB15" s="9"/>
      <c r="BC15" s="17"/>
    </row>
    <row r="16" spans="1:55" s="10" customFormat="1" ht="42" customHeight="1">
      <c r="A16" s="57"/>
      <c r="B16" s="38" t="s">
        <v>85</v>
      </c>
      <c r="C16" s="42" t="s">
        <v>91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>
        <v>2</v>
      </c>
      <c r="T16" s="15">
        <v>2</v>
      </c>
      <c r="U16" s="28" t="s">
        <v>16</v>
      </c>
      <c r="V16" s="15" t="s">
        <v>16</v>
      </c>
      <c r="W16" s="15">
        <f t="shared" si="3"/>
        <v>34</v>
      </c>
      <c r="X16" s="15"/>
      <c r="Y16" s="15"/>
      <c r="Z16" s="98" t="s">
        <v>175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  <c r="AG16" s="15">
        <v>2</v>
      </c>
      <c r="AH16" s="15">
        <v>2</v>
      </c>
      <c r="AI16" s="15">
        <v>2</v>
      </c>
      <c r="AJ16" s="15">
        <v>2</v>
      </c>
      <c r="AK16" s="15">
        <v>2</v>
      </c>
      <c r="AL16" s="15">
        <v>2</v>
      </c>
      <c r="AM16" s="15">
        <v>2</v>
      </c>
      <c r="AN16" s="15">
        <v>2</v>
      </c>
      <c r="AO16" s="15">
        <v>2</v>
      </c>
      <c r="AP16" s="15">
        <v>2</v>
      </c>
      <c r="AQ16" s="15">
        <v>2</v>
      </c>
      <c r="AR16" s="15">
        <v>2</v>
      </c>
      <c r="AS16" s="15">
        <v>2</v>
      </c>
      <c r="AT16" s="15">
        <v>2</v>
      </c>
      <c r="AU16" s="15">
        <v>2</v>
      </c>
      <c r="AV16" s="15">
        <v>2</v>
      </c>
      <c r="AW16" s="98" t="s">
        <v>175</v>
      </c>
      <c r="AX16" s="15">
        <f t="shared" si="4"/>
        <v>44</v>
      </c>
      <c r="AY16" s="9"/>
      <c r="AZ16" s="9"/>
      <c r="BA16" s="7">
        <f t="shared" si="2"/>
        <v>78</v>
      </c>
      <c r="BB16" s="9"/>
      <c r="BC16" s="17"/>
    </row>
    <row r="17" spans="1:55" s="10" customFormat="1" ht="26.25" customHeight="1">
      <c r="A17" s="57"/>
      <c r="B17" s="38" t="s">
        <v>86</v>
      </c>
      <c r="C17" s="42" t="s">
        <v>43</v>
      </c>
      <c r="D17" s="15">
        <v>2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15">
        <v>2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>
        <v>2</v>
      </c>
      <c r="R17" s="15">
        <v>2</v>
      </c>
      <c r="S17" s="15">
        <v>2</v>
      </c>
      <c r="T17" s="15">
        <v>2</v>
      </c>
      <c r="U17" s="28" t="s">
        <v>16</v>
      </c>
      <c r="V17" s="15" t="s">
        <v>16</v>
      </c>
      <c r="W17" s="15">
        <f t="shared" si="3"/>
        <v>34</v>
      </c>
      <c r="X17" s="15"/>
      <c r="Y17" s="15"/>
      <c r="Z17" s="98" t="s">
        <v>175</v>
      </c>
      <c r="AA17" s="15">
        <v>2</v>
      </c>
      <c r="AB17" s="15">
        <v>2</v>
      </c>
      <c r="AC17" s="15">
        <v>2</v>
      </c>
      <c r="AD17" s="15">
        <v>2</v>
      </c>
      <c r="AE17" s="15">
        <v>2</v>
      </c>
      <c r="AF17" s="15">
        <v>2</v>
      </c>
      <c r="AG17" s="15">
        <v>2</v>
      </c>
      <c r="AH17" s="15">
        <v>2</v>
      </c>
      <c r="AI17" s="15">
        <v>2</v>
      </c>
      <c r="AJ17" s="15">
        <v>2</v>
      </c>
      <c r="AK17" s="15">
        <v>2</v>
      </c>
      <c r="AL17" s="15">
        <v>2</v>
      </c>
      <c r="AM17" s="15">
        <v>2</v>
      </c>
      <c r="AN17" s="15">
        <v>2</v>
      </c>
      <c r="AO17" s="15">
        <v>2</v>
      </c>
      <c r="AP17" s="15">
        <v>2</v>
      </c>
      <c r="AQ17" s="15">
        <v>2</v>
      </c>
      <c r="AR17" s="15">
        <v>2</v>
      </c>
      <c r="AS17" s="15">
        <v>2</v>
      </c>
      <c r="AT17" s="15">
        <v>2</v>
      </c>
      <c r="AU17" s="15">
        <v>2</v>
      </c>
      <c r="AV17" s="15">
        <v>2</v>
      </c>
      <c r="AW17" s="98" t="s">
        <v>175</v>
      </c>
      <c r="AX17" s="15">
        <f t="shared" si="4"/>
        <v>44</v>
      </c>
      <c r="AY17" s="20"/>
      <c r="AZ17" s="9"/>
      <c r="BA17" s="7">
        <f t="shared" si="2"/>
        <v>78</v>
      </c>
      <c r="BB17" s="9"/>
      <c r="BC17" s="17"/>
    </row>
    <row r="18" spans="1:55" s="10" customFormat="1" ht="29.25" customHeight="1">
      <c r="A18" s="57"/>
      <c r="B18" s="38" t="s">
        <v>87</v>
      </c>
      <c r="C18" s="42" t="s">
        <v>44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28" t="s">
        <v>16</v>
      </c>
      <c r="V18" s="15" t="s">
        <v>16</v>
      </c>
      <c r="W18" s="15">
        <f t="shared" si="3"/>
        <v>17</v>
      </c>
      <c r="X18" s="15"/>
      <c r="Y18" s="15"/>
      <c r="Z18" s="98" t="s">
        <v>175</v>
      </c>
      <c r="AA18" s="15">
        <v>1</v>
      </c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  <c r="AI18" s="15">
        <v>1</v>
      </c>
      <c r="AJ18" s="15">
        <v>1</v>
      </c>
      <c r="AK18" s="15">
        <v>1</v>
      </c>
      <c r="AL18" s="15">
        <v>1</v>
      </c>
      <c r="AM18" s="15">
        <v>1</v>
      </c>
      <c r="AN18" s="15">
        <v>1</v>
      </c>
      <c r="AO18" s="15">
        <v>1</v>
      </c>
      <c r="AP18" s="15">
        <v>1</v>
      </c>
      <c r="AQ18" s="15"/>
      <c r="AR18" s="15"/>
      <c r="AS18" s="15"/>
      <c r="AT18" s="15">
        <v>1</v>
      </c>
      <c r="AU18" s="25">
        <v>1</v>
      </c>
      <c r="AV18" s="25">
        <v>1</v>
      </c>
      <c r="AW18" s="98" t="s">
        <v>175</v>
      </c>
      <c r="AX18" s="15">
        <f t="shared" si="4"/>
        <v>19</v>
      </c>
      <c r="AY18" s="9"/>
      <c r="AZ18" s="9"/>
      <c r="BA18" s="7">
        <f t="shared" si="2"/>
        <v>36</v>
      </c>
      <c r="BB18" s="9"/>
      <c r="BC18" s="17"/>
    </row>
    <row r="19" spans="1:55" ht="21.75" customHeight="1">
      <c r="A19" s="57"/>
      <c r="B19" s="38" t="s">
        <v>88</v>
      </c>
      <c r="C19" s="42" t="s">
        <v>92</v>
      </c>
      <c r="D19" s="15">
        <v>2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  <c r="R19" s="15">
        <v>2</v>
      </c>
      <c r="S19" s="15">
        <v>3</v>
      </c>
      <c r="T19" s="15">
        <v>3</v>
      </c>
      <c r="U19" s="28" t="s">
        <v>16</v>
      </c>
      <c r="V19" s="15" t="s">
        <v>16</v>
      </c>
      <c r="W19" s="15">
        <f t="shared" si="3"/>
        <v>36</v>
      </c>
      <c r="X19" s="15"/>
      <c r="Y19" s="15"/>
      <c r="Z19" s="98" t="s">
        <v>175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25"/>
      <c r="AW19" s="98" t="s">
        <v>175</v>
      </c>
      <c r="AX19" s="15">
        <f t="shared" si="4"/>
        <v>0</v>
      </c>
      <c r="AY19" s="9"/>
      <c r="AZ19" s="9"/>
      <c r="BA19" s="7">
        <f t="shared" si="2"/>
        <v>36</v>
      </c>
      <c r="BB19" s="18"/>
      <c r="BC19" s="21"/>
    </row>
    <row r="20" spans="1:55" ht="28.5" customHeight="1">
      <c r="A20" s="57"/>
      <c r="B20" s="38" t="s">
        <v>89</v>
      </c>
      <c r="C20" s="42" t="s">
        <v>40</v>
      </c>
      <c r="D20" s="15">
        <v>3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3</v>
      </c>
      <c r="O20" s="15">
        <v>3</v>
      </c>
      <c r="P20" s="15">
        <v>3</v>
      </c>
      <c r="Q20" s="15">
        <v>3</v>
      </c>
      <c r="R20" s="15">
        <v>3</v>
      </c>
      <c r="S20" s="15">
        <v>3</v>
      </c>
      <c r="T20" s="15">
        <v>3</v>
      </c>
      <c r="U20" s="28" t="s">
        <v>16</v>
      </c>
      <c r="V20" s="15" t="s">
        <v>16</v>
      </c>
      <c r="W20" s="15">
        <f t="shared" si="3"/>
        <v>51</v>
      </c>
      <c r="X20" s="15"/>
      <c r="Y20" s="15"/>
      <c r="Z20" s="98" t="s">
        <v>175</v>
      </c>
      <c r="AA20" s="15">
        <v>3</v>
      </c>
      <c r="AB20" s="15">
        <v>3</v>
      </c>
      <c r="AC20" s="15">
        <v>3</v>
      </c>
      <c r="AD20" s="15">
        <v>3</v>
      </c>
      <c r="AE20" s="15">
        <v>3</v>
      </c>
      <c r="AF20" s="15">
        <v>3</v>
      </c>
      <c r="AG20" s="15">
        <v>3</v>
      </c>
      <c r="AH20" s="15">
        <v>3</v>
      </c>
      <c r="AI20" s="15">
        <v>3</v>
      </c>
      <c r="AJ20" s="15">
        <v>3</v>
      </c>
      <c r="AK20" s="15">
        <v>3</v>
      </c>
      <c r="AL20" s="15">
        <v>3</v>
      </c>
      <c r="AM20" s="15">
        <v>3</v>
      </c>
      <c r="AN20" s="15">
        <v>3</v>
      </c>
      <c r="AO20" s="15">
        <v>3</v>
      </c>
      <c r="AP20" s="15">
        <v>3</v>
      </c>
      <c r="AQ20" s="15">
        <v>3</v>
      </c>
      <c r="AR20" s="15">
        <v>3</v>
      </c>
      <c r="AS20" s="15">
        <v>3</v>
      </c>
      <c r="AT20" s="15">
        <v>3</v>
      </c>
      <c r="AU20" s="15">
        <v>3</v>
      </c>
      <c r="AV20" s="15">
        <v>3</v>
      </c>
      <c r="AW20" s="98" t="s">
        <v>175</v>
      </c>
      <c r="AX20" s="15">
        <f t="shared" si="4"/>
        <v>66</v>
      </c>
      <c r="AY20" s="20"/>
      <c r="AZ20" s="9"/>
      <c r="BA20" s="7">
        <f t="shared" si="2"/>
        <v>117</v>
      </c>
      <c r="BB20" s="18"/>
      <c r="BC20" s="21"/>
    </row>
    <row r="21" spans="1:55" s="10" customFormat="1" ht="31.5" customHeight="1">
      <c r="A21" s="57"/>
      <c r="B21" s="38" t="s">
        <v>90</v>
      </c>
      <c r="C21" s="42" t="s">
        <v>41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  <c r="U21" s="28" t="s">
        <v>16</v>
      </c>
      <c r="V21" s="15" t="s">
        <v>16</v>
      </c>
      <c r="W21" s="15">
        <f t="shared" si="3"/>
        <v>34</v>
      </c>
      <c r="X21" s="15"/>
      <c r="Y21" s="15"/>
      <c r="Z21" s="98" t="s">
        <v>175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15">
        <v>2</v>
      </c>
      <c r="AN21" s="15">
        <v>2</v>
      </c>
      <c r="AO21" s="15">
        <v>2</v>
      </c>
      <c r="AP21" s="15">
        <v>2</v>
      </c>
      <c r="AQ21" s="15"/>
      <c r="AR21" s="15">
        <v>2</v>
      </c>
      <c r="AS21" s="25">
        <v>2</v>
      </c>
      <c r="AT21" s="25"/>
      <c r="AU21" s="25"/>
      <c r="AV21" s="25"/>
      <c r="AW21" s="98" t="s">
        <v>175</v>
      </c>
      <c r="AX21" s="15">
        <f t="shared" si="4"/>
        <v>36</v>
      </c>
      <c r="AY21" s="9"/>
      <c r="AZ21" s="9"/>
      <c r="BA21" s="7">
        <f t="shared" si="2"/>
        <v>70</v>
      </c>
      <c r="BB21" s="9"/>
      <c r="BC21" s="17"/>
    </row>
    <row r="22" spans="1:55" ht="45.75" customHeight="1">
      <c r="A22" s="57"/>
      <c r="B22" s="38" t="s">
        <v>93</v>
      </c>
      <c r="C22" s="14" t="s">
        <v>42</v>
      </c>
      <c r="D22" s="7">
        <f aca="true" t="shared" si="5" ref="D22:T22">D23+D24+D25</f>
        <v>7</v>
      </c>
      <c r="E22" s="7">
        <f t="shared" si="5"/>
        <v>7</v>
      </c>
      <c r="F22" s="7">
        <f t="shared" si="5"/>
        <v>7</v>
      </c>
      <c r="G22" s="7">
        <f t="shared" si="5"/>
        <v>7</v>
      </c>
      <c r="H22" s="7">
        <f t="shared" si="5"/>
        <v>7</v>
      </c>
      <c r="I22" s="7">
        <f t="shared" si="5"/>
        <v>7</v>
      </c>
      <c r="J22" s="7">
        <f t="shared" si="5"/>
        <v>7</v>
      </c>
      <c r="K22" s="7">
        <f t="shared" si="5"/>
        <v>7</v>
      </c>
      <c r="L22" s="7">
        <f t="shared" si="5"/>
        <v>7</v>
      </c>
      <c r="M22" s="7">
        <f t="shared" si="5"/>
        <v>7</v>
      </c>
      <c r="N22" s="7">
        <f t="shared" si="5"/>
        <v>7</v>
      </c>
      <c r="O22" s="7">
        <f t="shared" si="5"/>
        <v>7</v>
      </c>
      <c r="P22" s="7">
        <f t="shared" si="5"/>
        <v>7</v>
      </c>
      <c r="Q22" s="7">
        <f t="shared" si="5"/>
        <v>7</v>
      </c>
      <c r="R22" s="7">
        <f t="shared" si="5"/>
        <v>7</v>
      </c>
      <c r="S22" s="7">
        <f t="shared" si="5"/>
        <v>7</v>
      </c>
      <c r="T22" s="7">
        <f t="shared" si="5"/>
        <v>7</v>
      </c>
      <c r="U22" s="28" t="s">
        <v>16</v>
      </c>
      <c r="V22" s="15" t="s">
        <v>16</v>
      </c>
      <c r="W22" s="7">
        <f>W23+W24+W25</f>
        <v>119</v>
      </c>
      <c r="X22" s="7"/>
      <c r="Y22" s="7"/>
      <c r="Z22" s="98" t="s">
        <v>175</v>
      </c>
      <c r="AA22" s="7">
        <f aca="true" t="shared" si="6" ref="AA22:AV22">AA23+AA24+AA25</f>
        <v>8</v>
      </c>
      <c r="AB22" s="7">
        <f t="shared" si="6"/>
        <v>8</v>
      </c>
      <c r="AC22" s="7">
        <f t="shared" si="6"/>
        <v>8</v>
      </c>
      <c r="AD22" s="7">
        <f t="shared" si="6"/>
        <v>8</v>
      </c>
      <c r="AE22" s="7">
        <f t="shared" si="6"/>
        <v>8</v>
      </c>
      <c r="AF22" s="7">
        <f t="shared" si="6"/>
        <v>8</v>
      </c>
      <c r="AG22" s="7">
        <f t="shared" si="6"/>
        <v>8</v>
      </c>
      <c r="AH22" s="7">
        <f t="shared" si="6"/>
        <v>8</v>
      </c>
      <c r="AI22" s="7">
        <f t="shared" si="6"/>
        <v>8</v>
      </c>
      <c r="AJ22" s="7">
        <f t="shared" si="6"/>
        <v>8</v>
      </c>
      <c r="AK22" s="7">
        <f t="shared" si="6"/>
        <v>8</v>
      </c>
      <c r="AL22" s="7">
        <f t="shared" si="6"/>
        <v>8</v>
      </c>
      <c r="AM22" s="7">
        <f t="shared" si="6"/>
        <v>9</v>
      </c>
      <c r="AN22" s="7">
        <f t="shared" si="6"/>
        <v>9</v>
      </c>
      <c r="AO22" s="7">
        <f t="shared" si="6"/>
        <v>9</v>
      </c>
      <c r="AP22" s="7">
        <f t="shared" si="6"/>
        <v>9</v>
      </c>
      <c r="AQ22" s="7">
        <f t="shared" si="6"/>
        <v>8</v>
      </c>
      <c r="AR22" s="7">
        <f t="shared" si="6"/>
        <v>8</v>
      </c>
      <c r="AS22" s="7">
        <f t="shared" si="6"/>
        <v>8</v>
      </c>
      <c r="AT22" s="7">
        <f t="shared" si="6"/>
        <v>8</v>
      </c>
      <c r="AU22" s="7">
        <f t="shared" si="6"/>
        <v>8</v>
      </c>
      <c r="AV22" s="7">
        <f t="shared" si="6"/>
        <v>8</v>
      </c>
      <c r="AW22" s="98" t="s">
        <v>175</v>
      </c>
      <c r="AX22" s="7">
        <f>AX23+AX24+AX25</f>
        <v>180</v>
      </c>
      <c r="AY22" s="33"/>
      <c r="AZ22" s="33"/>
      <c r="BA22" s="7">
        <f t="shared" si="2"/>
        <v>299</v>
      </c>
      <c r="BB22" s="8"/>
      <c r="BC22" s="13"/>
    </row>
    <row r="23" spans="1:55" ht="57" customHeight="1">
      <c r="A23" s="57"/>
      <c r="B23" s="38" t="s">
        <v>94</v>
      </c>
      <c r="C23" s="40" t="s">
        <v>97</v>
      </c>
      <c r="D23" s="15">
        <v>3</v>
      </c>
      <c r="E23" s="15">
        <v>3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5">
        <v>3</v>
      </c>
      <c r="M23" s="15">
        <v>3</v>
      </c>
      <c r="N23" s="15">
        <v>3</v>
      </c>
      <c r="O23" s="15">
        <v>3</v>
      </c>
      <c r="P23" s="15">
        <v>3</v>
      </c>
      <c r="Q23" s="15">
        <v>3</v>
      </c>
      <c r="R23" s="15">
        <v>3</v>
      </c>
      <c r="S23" s="15">
        <v>3</v>
      </c>
      <c r="T23" s="15">
        <v>3</v>
      </c>
      <c r="U23" s="28" t="s">
        <v>16</v>
      </c>
      <c r="V23" s="15" t="s">
        <v>16</v>
      </c>
      <c r="W23" s="15">
        <f>T23+S23+R23+Q23+P23+O23+N23+M23+L23+K23+J23+I23+H23+G23+F23+E23+D23</f>
        <v>51</v>
      </c>
      <c r="X23" s="15"/>
      <c r="Y23" s="15"/>
      <c r="Z23" s="98" t="s">
        <v>175</v>
      </c>
      <c r="AA23" s="15">
        <v>3</v>
      </c>
      <c r="AB23" s="15">
        <v>3</v>
      </c>
      <c r="AC23" s="15">
        <v>3</v>
      </c>
      <c r="AD23" s="15">
        <v>3</v>
      </c>
      <c r="AE23" s="15">
        <v>3</v>
      </c>
      <c r="AF23" s="15">
        <v>3</v>
      </c>
      <c r="AG23" s="15">
        <v>3</v>
      </c>
      <c r="AH23" s="15">
        <v>3</v>
      </c>
      <c r="AI23" s="15">
        <v>3</v>
      </c>
      <c r="AJ23" s="15">
        <v>3</v>
      </c>
      <c r="AK23" s="15">
        <v>3</v>
      </c>
      <c r="AL23" s="15">
        <v>3</v>
      </c>
      <c r="AM23" s="15">
        <v>3</v>
      </c>
      <c r="AN23" s="15">
        <v>3</v>
      </c>
      <c r="AO23" s="15">
        <v>3</v>
      </c>
      <c r="AP23" s="15">
        <v>3</v>
      </c>
      <c r="AQ23" s="15">
        <v>3</v>
      </c>
      <c r="AR23" s="15">
        <v>3</v>
      </c>
      <c r="AS23" s="15">
        <v>3</v>
      </c>
      <c r="AT23" s="15">
        <v>3</v>
      </c>
      <c r="AU23" s="15">
        <v>3</v>
      </c>
      <c r="AV23" s="15">
        <v>3</v>
      </c>
      <c r="AW23" s="98" t="s">
        <v>175</v>
      </c>
      <c r="AX23" s="15">
        <f>AV23+AU23+AT23+AS23+AR23+AQ23+AP23+AO23+AN23+AM23+AL23+AK23+AJ23+AI23+AH23+AG23+AF23+AE23+AD23+AC23+AB23+AA23</f>
        <v>66</v>
      </c>
      <c r="AY23" s="9"/>
      <c r="AZ23" s="9"/>
      <c r="BA23" s="7">
        <f t="shared" si="2"/>
        <v>117</v>
      </c>
      <c r="BB23" s="15"/>
      <c r="BC23" s="22"/>
    </row>
    <row r="24" spans="1:55" ht="27.75" customHeight="1">
      <c r="A24" s="57"/>
      <c r="B24" s="38" t="s">
        <v>95</v>
      </c>
      <c r="C24" s="5" t="s">
        <v>98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28" t="s">
        <v>16</v>
      </c>
      <c r="V24" s="15" t="s">
        <v>16</v>
      </c>
      <c r="W24" s="15">
        <f>T24+S24+R24+Q24+P24+O24+N24+M24+L24+K24+J24+I24+H24+G24+F24+E24+D24</f>
        <v>17</v>
      </c>
      <c r="X24" s="15"/>
      <c r="Y24" s="15"/>
      <c r="Z24" s="98" t="s">
        <v>175</v>
      </c>
      <c r="AA24" s="15">
        <v>2</v>
      </c>
      <c r="AB24" s="15">
        <v>2</v>
      </c>
      <c r="AC24" s="15">
        <v>2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>
        <v>2</v>
      </c>
      <c r="AJ24" s="15">
        <v>2</v>
      </c>
      <c r="AK24" s="15">
        <v>2</v>
      </c>
      <c r="AL24" s="15">
        <v>2</v>
      </c>
      <c r="AM24" s="15">
        <v>2</v>
      </c>
      <c r="AN24" s="15">
        <v>2</v>
      </c>
      <c r="AO24" s="15">
        <v>2</v>
      </c>
      <c r="AP24" s="15">
        <v>2</v>
      </c>
      <c r="AQ24" s="15">
        <v>2</v>
      </c>
      <c r="AR24" s="15">
        <v>2</v>
      </c>
      <c r="AS24" s="15">
        <v>2</v>
      </c>
      <c r="AT24" s="15">
        <v>2</v>
      </c>
      <c r="AU24" s="15">
        <v>2</v>
      </c>
      <c r="AV24" s="15">
        <v>2</v>
      </c>
      <c r="AW24" s="98" t="s">
        <v>175</v>
      </c>
      <c r="AX24" s="15">
        <f>AV24+AU24+AT24+AS24+AR24+AQ24+AP24+AO24+AN24+AM24+AL24+AK24+AJ24+AI24+AH24+AG24+AF24+AE24+AD24+AC24+AB24+AA24</f>
        <v>44</v>
      </c>
      <c r="AY24" s="20"/>
      <c r="AZ24" s="9"/>
      <c r="BA24" s="7">
        <f t="shared" si="2"/>
        <v>61</v>
      </c>
      <c r="BB24" s="11"/>
      <c r="BC24" s="19"/>
    </row>
    <row r="25" spans="1:55" ht="27.75" customHeight="1">
      <c r="A25" s="57"/>
      <c r="B25" s="38" t="s">
        <v>96</v>
      </c>
      <c r="C25" s="5" t="s">
        <v>45</v>
      </c>
      <c r="D25" s="15">
        <v>3</v>
      </c>
      <c r="E25" s="15">
        <v>3</v>
      </c>
      <c r="F25" s="15">
        <v>3</v>
      </c>
      <c r="G25" s="15">
        <v>3</v>
      </c>
      <c r="H25" s="15">
        <v>3</v>
      </c>
      <c r="I25" s="15">
        <v>3</v>
      </c>
      <c r="J25" s="15">
        <v>3</v>
      </c>
      <c r="K25" s="15">
        <v>3</v>
      </c>
      <c r="L25" s="15">
        <v>3</v>
      </c>
      <c r="M25" s="15">
        <v>3</v>
      </c>
      <c r="N25" s="15">
        <v>3</v>
      </c>
      <c r="O25" s="15">
        <v>3</v>
      </c>
      <c r="P25" s="15">
        <v>3</v>
      </c>
      <c r="Q25" s="15">
        <v>3</v>
      </c>
      <c r="R25" s="15">
        <v>3</v>
      </c>
      <c r="S25" s="15">
        <v>3</v>
      </c>
      <c r="T25" s="15">
        <v>3</v>
      </c>
      <c r="U25" s="28" t="s">
        <v>16</v>
      </c>
      <c r="V25" s="15" t="s">
        <v>16</v>
      </c>
      <c r="W25" s="15">
        <f>T25+S25+R25+Q25+P25+O25+N25+M25+L25+K25+J25+I25+H25+G25+F25+E25+D25</f>
        <v>51</v>
      </c>
      <c r="X25" s="15"/>
      <c r="Y25" s="15"/>
      <c r="Z25" s="98" t="s">
        <v>175</v>
      </c>
      <c r="AA25" s="15">
        <v>3</v>
      </c>
      <c r="AB25" s="15">
        <v>3</v>
      </c>
      <c r="AC25" s="15">
        <v>3</v>
      </c>
      <c r="AD25" s="15">
        <v>3</v>
      </c>
      <c r="AE25" s="15">
        <v>3</v>
      </c>
      <c r="AF25" s="15">
        <v>3</v>
      </c>
      <c r="AG25" s="15">
        <v>3</v>
      </c>
      <c r="AH25" s="15">
        <v>3</v>
      </c>
      <c r="AI25" s="15">
        <v>3</v>
      </c>
      <c r="AJ25" s="15">
        <v>3</v>
      </c>
      <c r="AK25" s="15">
        <v>3</v>
      </c>
      <c r="AL25" s="15">
        <v>3</v>
      </c>
      <c r="AM25" s="15">
        <v>4</v>
      </c>
      <c r="AN25" s="15">
        <v>4</v>
      </c>
      <c r="AO25" s="15">
        <v>4</v>
      </c>
      <c r="AP25" s="15">
        <v>4</v>
      </c>
      <c r="AQ25" s="15">
        <v>3</v>
      </c>
      <c r="AR25" s="15">
        <v>3</v>
      </c>
      <c r="AS25" s="15">
        <v>3</v>
      </c>
      <c r="AT25" s="15">
        <v>3</v>
      </c>
      <c r="AU25" s="15">
        <v>3</v>
      </c>
      <c r="AV25" s="15">
        <v>3</v>
      </c>
      <c r="AW25" s="98" t="s">
        <v>175</v>
      </c>
      <c r="AX25" s="15">
        <f>AV25+AU25+AT25+AS25+AR25+AQ25+AP25+AO25+AN25+AM25+AL25+AK25+AJ25+AI25+AH25+AG25+AF25+AE25+AD25+AC25+AB25+AA25</f>
        <v>70</v>
      </c>
      <c r="AY25" s="9"/>
      <c r="AZ25" s="9"/>
      <c r="BA25" s="7">
        <f t="shared" si="2"/>
        <v>121</v>
      </c>
      <c r="BB25" s="11"/>
      <c r="BC25" s="19"/>
    </row>
    <row r="26" spans="1:55" ht="27.75" customHeight="1">
      <c r="A26" s="57"/>
      <c r="B26" s="38" t="s">
        <v>99</v>
      </c>
      <c r="C26" s="14" t="s">
        <v>101</v>
      </c>
      <c r="D26" s="7">
        <f aca="true" t="shared" si="7" ref="D26:T26">D27</f>
        <v>2</v>
      </c>
      <c r="E26" s="7">
        <f t="shared" si="7"/>
        <v>2</v>
      </c>
      <c r="F26" s="7">
        <f t="shared" si="7"/>
        <v>2</v>
      </c>
      <c r="G26" s="7">
        <f t="shared" si="7"/>
        <v>2</v>
      </c>
      <c r="H26" s="7">
        <f t="shared" si="7"/>
        <v>2</v>
      </c>
      <c r="I26" s="7">
        <f t="shared" si="7"/>
        <v>2</v>
      </c>
      <c r="J26" s="7">
        <f t="shared" si="7"/>
        <v>2</v>
      </c>
      <c r="K26" s="7">
        <f t="shared" si="7"/>
        <v>2</v>
      </c>
      <c r="L26" s="7">
        <f t="shared" si="7"/>
        <v>2</v>
      </c>
      <c r="M26" s="7">
        <f t="shared" si="7"/>
        <v>2</v>
      </c>
      <c r="N26" s="7">
        <f t="shared" si="7"/>
        <v>2</v>
      </c>
      <c r="O26" s="7">
        <f t="shared" si="7"/>
        <v>2</v>
      </c>
      <c r="P26" s="7">
        <f t="shared" si="7"/>
        <v>3</v>
      </c>
      <c r="Q26" s="7">
        <f t="shared" si="7"/>
        <v>3</v>
      </c>
      <c r="R26" s="7">
        <f t="shared" si="7"/>
        <v>3</v>
      </c>
      <c r="S26" s="7">
        <f t="shared" si="7"/>
        <v>3</v>
      </c>
      <c r="T26" s="7">
        <f t="shared" si="7"/>
        <v>3</v>
      </c>
      <c r="U26" s="28" t="s">
        <v>16</v>
      </c>
      <c r="V26" s="15" t="s">
        <v>16</v>
      </c>
      <c r="W26" s="37">
        <f>W27</f>
        <v>39</v>
      </c>
      <c r="X26" s="7"/>
      <c r="Y26" s="7"/>
      <c r="Z26" s="98" t="s">
        <v>175</v>
      </c>
      <c r="AA26" s="7">
        <f aca="true" t="shared" si="8" ref="Z26:AX26">AA27</f>
        <v>0</v>
      </c>
      <c r="AB26" s="7">
        <f t="shared" si="8"/>
        <v>0</v>
      </c>
      <c r="AC26" s="7">
        <f t="shared" si="8"/>
        <v>0</v>
      </c>
      <c r="AD26" s="7">
        <f t="shared" si="8"/>
        <v>0</v>
      </c>
      <c r="AE26" s="7">
        <f t="shared" si="8"/>
        <v>0</v>
      </c>
      <c r="AF26" s="7">
        <f t="shared" si="8"/>
        <v>0</v>
      </c>
      <c r="AG26" s="7">
        <f t="shared" si="8"/>
        <v>0</v>
      </c>
      <c r="AH26" s="7">
        <f t="shared" si="8"/>
        <v>0</v>
      </c>
      <c r="AI26" s="7">
        <f t="shared" si="8"/>
        <v>0</v>
      </c>
      <c r="AJ26" s="7">
        <f t="shared" si="8"/>
        <v>0</v>
      </c>
      <c r="AK26" s="7">
        <f t="shared" si="8"/>
        <v>0</v>
      </c>
      <c r="AL26" s="7">
        <f t="shared" si="8"/>
        <v>0</v>
      </c>
      <c r="AM26" s="7">
        <f t="shared" si="8"/>
        <v>0</v>
      </c>
      <c r="AN26" s="7">
        <f t="shared" si="8"/>
        <v>0</v>
      </c>
      <c r="AO26" s="7">
        <f t="shared" si="8"/>
        <v>0</v>
      </c>
      <c r="AP26" s="7">
        <f t="shared" si="8"/>
        <v>0</v>
      </c>
      <c r="AQ26" s="7">
        <f t="shared" si="8"/>
        <v>0</v>
      </c>
      <c r="AR26" s="7">
        <f t="shared" si="8"/>
        <v>0</v>
      </c>
      <c r="AS26" s="7">
        <f t="shared" si="8"/>
        <v>0</v>
      </c>
      <c r="AT26" s="7">
        <f t="shared" si="8"/>
        <v>0</v>
      </c>
      <c r="AU26" s="7">
        <f t="shared" si="8"/>
        <v>0</v>
      </c>
      <c r="AV26" s="7">
        <f t="shared" si="8"/>
        <v>0</v>
      </c>
      <c r="AW26" s="98" t="s">
        <v>175</v>
      </c>
      <c r="AX26" s="7">
        <f t="shared" si="8"/>
        <v>0</v>
      </c>
      <c r="AY26" s="33"/>
      <c r="AZ26" s="33"/>
      <c r="BA26" s="7">
        <f t="shared" si="2"/>
        <v>39</v>
      </c>
      <c r="BB26" s="11"/>
      <c r="BC26" s="19"/>
    </row>
    <row r="27" spans="1:55" ht="27.75" customHeight="1">
      <c r="A27" s="57"/>
      <c r="B27" s="38" t="s">
        <v>100</v>
      </c>
      <c r="C27" s="5" t="s">
        <v>102</v>
      </c>
      <c r="D27" s="15">
        <v>2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>
        <v>3</v>
      </c>
      <c r="Q27" s="15">
        <v>3</v>
      </c>
      <c r="R27" s="15">
        <v>3</v>
      </c>
      <c r="S27" s="15">
        <v>3</v>
      </c>
      <c r="T27" s="15">
        <v>3</v>
      </c>
      <c r="U27" s="28" t="s">
        <v>16</v>
      </c>
      <c r="V27" s="15" t="s">
        <v>16</v>
      </c>
      <c r="W27" s="15">
        <f>T27+S27+R27+Q27+P27+O27+N27+M27+L27+K27+J27+I27+H27+G27+F27+E27+D27</f>
        <v>39</v>
      </c>
      <c r="X27" s="15"/>
      <c r="Y27" s="15"/>
      <c r="Z27" s="98" t="s">
        <v>175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98" t="s">
        <v>175</v>
      </c>
      <c r="AX27" s="15">
        <v>0</v>
      </c>
      <c r="AY27" s="20"/>
      <c r="AZ27" s="9"/>
      <c r="BA27" s="7">
        <f t="shared" si="2"/>
        <v>39</v>
      </c>
      <c r="BB27" s="11"/>
      <c r="BC27" s="19"/>
    </row>
    <row r="28" spans="1:55" ht="30" customHeight="1">
      <c r="A28" s="57"/>
      <c r="B28" s="38" t="s">
        <v>103</v>
      </c>
      <c r="C28" s="14" t="s">
        <v>18</v>
      </c>
      <c r="D28" s="7">
        <f aca="true" t="shared" si="9" ref="D28:T28">D29+D30+D31</f>
        <v>6</v>
      </c>
      <c r="E28" s="7">
        <f t="shared" si="9"/>
        <v>6</v>
      </c>
      <c r="F28" s="7">
        <f t="shared" si="9"/>
        <v>6</v>
      </c>
      <c r="G28" s="7">
        <f t="shared" si="9"/>
        <v>6</v>
      </c>
      <c r="H28" s="7">
        <f t="shared" si="9"/>
        <v>6</v>
      </c>
      <c r="I28" s="7">
        <f t="shared" si="9"/>
        <v>6</v>
      </c>
      <c r="J28" s="7">
        <f t="shared" si="9"/>
        <v>6</v>
      </c>
      <c r="K28" s="7">
        <f t="shared" si="9"/>
        <v>6</v>
      </c>
      <c r="L28" s="7">
        <f t="shared" si="9"/>
        <v>6</v>
      </c>
      <c r="M28" s="7">
        <f t="shared" si="9"/>
        <v>6</v>
      </c>
      <c r="N28" s="7">
        <f t="shared" si="9"/>
        <v>6</v>
      </c>
      <c r="O28" s="7">
        <f t="shared" si="9"/>
        <v>6</v>
      </c>
      <c r="P28" s="7">
        <f t="shared" si="9"/>
        <v>5</v>
      </c>
      <c r="Q28" s="7">
        <f t="shared" si="9"/>
        <v>5</v>
      </c>
      <c r="R28" s="7">
        <f t="shared" si="9"/>
        <v>5</v>
      </c>
      <c r="S28" s="7">
        <f t="shared" si="9"/>
        <v>4</v>
      </c>
      <c r="T28" s="7">
        <f t="shared" si="9"/>
        <v>4</v>
      </c>
      <c r="U28" s="28" t="s">
        <v>16</v>
      </c>
      <c r="V28" s="15" t="s">
        <v>16</v>
      </c>
      <c r="W28" s="37">
        <f>W29+W30+W31</f>
        <v>95</v>
      </c>
      <c r="X28" s="7"/>
      <c r="Y28" s="7"/>
      <c r="Z28" s="98" t="s">
        <v>175</v>
      </c>
      <c r="AA28" s="7">
        <f aca="true" t="shared" si="10" ref="AA28:AX28">AA29+AA30+AA31</f>
        <v>5</v>
      </c>
      <c r="AB28" s="7">
        <f t="shared" si="10"/>
        <v>5</v>
      </c>
      <c r="AC28" s="7">
        <f t="shared" si="10"/>
        <v>5</v>
      </c>
      <c r="AD28" s="7">
        <f t="shared" si="10"/>
        <v>5</v>
      </c>
      <c r="AE28" s="7">
        <f t="shared" si="10"/>
        <v>5</v>
      </c>
      <c r="AF28" s="7">
        <f t="shared" si="10"/>
        <v>5</v>
      </c>
      <c r="AG28" s="7">
        <f t="shared" si="10"/>
        <v>5</v>
      </c>
      <c r="AH28" s="7">
        <f t="shared" si="10"/>
        <v>5</v>
      </c>
      <c r="AI28" s="7">
        <f t="shared" si="10"/>
        <v>5</v>
      </c>
      <c r="AJ28" s="7">
        <f t="shared" si="10"/>
        <v>5</v>
      </c>
      <c r="AK28" s="7">
        <f t="shared" si="10"/>
        <v>5</v>
      </c>
      <c r="AL28" s="7">
        <f t="shared" si="10"/>
        <v>5</v>
      </c>
      <c r="AM28" s="7">
        <f t="shared" si="10"/>
        <v>4</v>
      </c>
      <c r="AN28" s="7">
        <f t="shared" si="10"/>
        <v>4</v>
      </c>
      <c r="AO28" s="7">
        <f t="shared" si="10"/>
        <v>4</v>
      </c>
      <c r="AP28" s="7">
        <f t="shared" si="10"/>
        <v>4</v>
      </c>
      <c r="AQ28" s="7">
        <f t="shared" si="10"/>
        <v>2</v>
      </c>
      <c r="AR28" s="7">
        <f t="shared" si="10"/>
        <v>2</v>
      </c>
      <c r="AS28" s="7">
        <f t="shared" si="10"/>
        <v>2</v>
      </c>
      <c r="AT28" s="7">
        <f t="shared" si="10"/>
        <v>3</v>
      </c>
      <c r="AU28" s="7">
        <f t="shared" si="10"/>
        <v>3</v>
      </c>
      <c r="AV28" s="7">
        <f t="shared" si="10"/>
        <v>2</v>
      </c>
      <c r="AW28" s="98" t="s">
        <v>175</v>
      </c>
      <c r="AX28" s="7">
        <f t="shared" si="10"/>
        <v>90</v>
      </c>
      <c r="AY28" s="33"/>
      <c r="AZ28" s="33"/>
      <c r="BA28" s="7">
        <f t="shared" si="2"/>
        <v>185</v>
      </c>
      <c r="BB28" s="11"/>
      <c r="BC28" s="19"/>
    </row>
    <row r="29" spans="1:55" ht="27.75" customHeight="1">
      <c r="A29" s="57"/>
      <c r="B29" s="38" t="s">
        <v>104</v>
      </c>
      <c r="C29" s="5" t="s">
        <v>46</v>
      </c>
      <c r="D29" s="15">
        <v>2</v>
      </c>
      <c r="E29" s="15">
        <v>2</v>
      </c>
      <c r="F29" s="15">
        <v>2</v>
      </c>
      <c r="G29" s="15">
        <v>2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5">
        <v>2</v>
      </c>
      <c r="O29" s="15">
        <v>2</v>
      </c>
      <c r="P29" s="15">
        <v>1</v>
      </c>
      <c r="Q29" s="15">
        <v>1</v>
      </c>
      <c r="R29" s="15">
        <v>1</v>
      </c>
      <c r="S29" s="15"/>
      <c r="T29" s="15"/>
      <c r="U29" s="28" t="s">
        <v>16</v>
      </c>
      <c r="V29" s="15" t="s">
        <v>16</v>
      </c>
      <c r="W29" s="15">
        <f>T29+S29+R29+Q29+P29+O29+N29+M29+L29+K29+J29+I29+H29+G29+F29+E29+D29</f>
        <v>27</v>
      </c>
      <c r="X29" s="15"/>
      <c r="Y29" s="15"/>
      <c r="Z29" s="98" t="s">
        <v>175</v>
      </c>
      <c r="AA29" s="15">
        <v>2</v>
      </c>
      <c r="AB29" s="15">
        <v>2</v>
      </c>
      <c r="AC29" s="15">
        <v>2</v>
      </c>
      <c r="AD29" s="15">
        <v>2</v>
      </c>
      <c r="AE29" s="15">
        <v>2</v>
      </c>
      <c r="AF29" s="15">
        <v>2</v>
      </c>
      <c r="AG29" s="15">
        <v>2</v>
      </c>
      <c r="AH29" s="15">
        <v>2</v>
      </c>
      <c r="AI29" s="15">
        <v>2</v>
      </c>
      <c r="AJ29" s="15">
        <v>2</v>
      </c>
      <c r="AK29" s="15">
        <v>2</v>
      </c>
      <c r="AL29" s="15">
        <v>2</v>
      </c>
      <c r="AM29" s="15">
        <v>2</v>
      </c>
      <c r="AN29" s="15">
        <v>2</v>
      </c>
      <c r="AO29" s="15">
        <v>2</v>
      </c>
      <c r="AP29" s="15">
        <v>2</v>
      </c>
      <c r="AQ29" s="15"/>
      <c r="AR29" s="15"/>
      <c r="AS29" s="15"/>
      <c r="AT29" s="15">
        <v>1</v>
      </c>
      <c r="AU29" s="15">
        <v>1</v>
      </c>
      <c r="AV29" s="15"/>
      <c r="AW29" s="98" t="s">
        <v>175</v>
      </c>
      <c r="AX29" s="15">
        <f>AV29+AU29+AT29+AS29+AR29+AQ29+AP29+AO29+AN29+AM29+AL29+AK29+AJ29+AI29+AH29+AG29+AF29+AE29+AD29+AC29+AB29+AA29</f>
        <v>34</v>
      </c>
      <c r="AY29" s="9"/>
      <c r="AZ29" s="9"/>
      <c r="BA29" s="7">
        <f t="shared" si="2"/>
        <v>61</v>
      </c>
      <c r="BB29" s="11"/>
      <c r="BC29" s="19"/>
    </row>
    <row r="30" spans="1:55" ht="27.75" customHeight="1">
      <c r="A30" s="57"/>
      <c r="B30" s="38" t="s">
        <v>105</v>
      </c>
      <c r="C30" s="5" t="s">
        <v>48</v>
      </c>
      <c r="D30" s="15">
        <v>4</v>
      </c>
      <c r="E30" s="15">
        <v>4</v>
      </c>
      <c r="F30" s="15">
        <v>4</v>
      </c>
      <c r="G30" s="15">
        <v>4</v>
      </c>
      <c r="H30" s="15">
        <v>4</v>
      </c>
      <c r="I30" s="15">
        <v>4</v>
      </c>
      <c r="J30" s="15">
        <v>4</v>
      </c>
      <c r="K30" s="15">
        <v>4</v>
      </c>
      <c r="L30" s="15">
        <v>4</v>
      </c>
      <c r="M30" s="15">
        <v>4</v>
      </c>
      <c r="N30" s="15">
        <v>4</v>
      </c>
      <c r="O30" s="15">
        <v>4</v>
      </c>
      <c r="P30" s="15">
        <v>4</v>
      </c>
      <c r="Q30" s="15">
        <v>4</v>
      </c>
      <c r="R30" s="15">
        <v>4</v>
      </c>
      <c r="S30" s="15">
        <v>4</v>
      </c>
      <c r="T30" s="15">
        <v>4</v>
      </c>
      <c r="U30" s="28" t="s">
        <v>16</v>
      </c>
      <c r="V30" s="15" t="s">
        <v>16</v>
      </c>
      <c r="W30" s="15">
        <f>T30+S30+R30+Q30+P30+O30+N30+M30+L30+K30+J30+I30+H30+G30+F30+E30+D30</f>
        <v>68</v>
      </c>
      <c r="X30" s="15"/>
      <c r="Y30" s="15"/>
      <c r="Z30" s="98" t="s">
        <v>175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98" t="s">
        <v>175</v>
      </c>
      <c r="AX30" s="15">
        <f>AV30+AU30+AT30+AS30+AR30+AQ30+AP30+AO30+AN30+AM30+AL30+AK30+AJ30+AI30+AH30+AG30+AF30+AE30+AD30+AC30+AB30+AA30</f>
        <v>0</v>
      </c>
      <c r="AY30" s="9"/>
      <c r="AZ30" s="9"/>
      <c r="BA30" s="7">
        <f t="shared" si="2"/>
        <v>68</v>
      </c>
      <c r="BB30" s="11"/>
      <c r="BC30" s="19"/>
    </row>
    <row r="31" spans="1:55" ht="27.75" customHeight="1">
      <c r="A31" s="57"/>
      <c r="B31" s="38" t="s">
        <v>106</v>
      </c>
      <c r="C31" s="5" t="s">
        <v>108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8" t="s">
        <v>16</v>
      </c>
      <c r="V31" s="15" t="s">
        <v>16</v>
      </c>
      <c r="W31" s="15">
        <f>T31+S31+R31+Q31+P31+O31+N31+M31+L31+K31+J31+I31+H31+G31+F31+E31+D31</f>
        <v>0</v>
      </c>
      <c r="X31" s="15"/>
      <c r="Y31" s="15"/>
      <c r="Z31" s="98" t="s">
        <v>175</v>
      </c>
      <c r="AA31" s="15">
        <v>3</v>
      </c>
      <c r="AB31" s="15">
        <v>3</v>
      </c>
      <c r="AC31" s="15">
        <v>3</v>
      </c>
      <c r="AD31" s="15">
        <v>3</v>
      </c>
      <c r="AE31" s="15">
        <v>3</v>
      </c>
      <c r="AF31" s="15">
        <v>3</v>
      </c>
      <c r="AG31" s="15">
        <v>3</v>
      </c>
      <c r="AH31" s="15">
        <v>3</v>
      </c>
      <c r="AI31" s="15">
        <v>3</v>
      </c>
      <c r="AJ31" s="15">
        <v>3</v>
      </c>
      <c r="AK31" s="15">
        <v>3</v>
      </c>
      <c r="AL31" s="15">
        <v>3</v>
      </c>
      <c r="AM31" s="15">
        <v>2</v>
      </c>
      <c r="AN31" s="15">
        <v>2</v>
      </c>
      <c r="AO31" s="15">
        <v>2</v>
      </c>
      <c r="AP31" s="15">
        <v>2</v>
      </c>
      <c r="AQ31" s="15">
        <v>2</v>
      </c>
      <c r="AR31" s="15">
        <v>2</v>
      </c>
      <c r="AS31" s="15">
        <v>2</v>
      </c>
      <c r="AT31" s="15">
        <v>2</v>
      </c>
      <c r="AU31" s="15">
        <v>2</v>
      </c>
      <c r="AV31" s="15">
        <v>2</v>
      </c>
      <c r="AW31" s="98" t="s">
        <v>175</v>
      </c>
      <c r="AX31" s="15">
        <f>AV31+AU31+AT31+AS31+AR31+AQ31+AP31+AO31+AN31+AM31+AL31+AK31+AJ31+AI31+AH31+AG31+AF31+AE31+AD31+AC31+AB31+AA31</f>
        <v>56</v>
      </c>
      <c r="AY31" s="20"/>
      <c r="AZ31" s="9"/>
      <c r="BA31" s="7">
        <f t="shared" si="2"/>
        <v>56</v>
      </c>
      <c r="BB31" s="11"/>
      <c r="BC31" s="19"/>
    </row>
    <row r="32" spans="1:55" ht="27.75" customHeight="1">
      <c r="A32" s="57"/>
      <c r="B32" s="38" t="s">
        <v>174</v>
      </c>
      <c r="C32" s="5" t="s">
        <v>20</v>
      </c>
      <c r="D32" s="37">
        <f>D33+D36</f>
        <v>0</v>
      </c>
      <c r="E32" s="37">
        <f aca="true" t="shared" si="11" ref="E32:AZ32">E33+E36</f>
        <v>0</v>
      </c>
      <c r="F32" s="37">
        <f t="shared" si="11"/>
        <v>0</v>
      </c>
      <c r="G32" s="37">
        <f t="shared" si="11"/>
        <v>0</v>
      </c>
      <c r="H32" s="37">
        <f t="shared" si="11"/>
        <v>0</v>
      </c>
      <c r="I32" s="37">
        <f t="shared" si="11"/>
        <v>0</v>
      </c>
      <c r="J32" s="37">
        <f t="shared" si="11"/>
        <v>0</v>
      </c>
      <c r="K32" s="37">
        <f t="shared" si="11"/>
        <v>0</v>
      </c>
      <c r="L32" s="37">
        <f t="shared" si="11"/>
        <v>0</v>
      </c>
      <c r="M32" s="37">
        <f t="shared" si="11"/>
        <v>0</v>
      </c>
      <c r="N32" s="37">
        <f t="shared" si="11"/>
        <v>0</v>
      </c>
      <c r="O32" s="37">
        <f t="shared" si="11"/>
        <v>0</v>
      </c>
      <c r="P32" s="37">
        <f t="shared" si="11"/>
        <v>0</v>
      </c>
      <c r="Q32" s="37">
        <f t="shared" si="11"/>
        <v>0</v>
      </c>
      <c r="R32" s="37">
        <f t="shared" si="11"/>
        <v>0</v>
      </c>
      <c r="S32" s="37">
        <f t="shared" si="11"/>
        <v>0</v>
      </c>
      <c r="T32" s="37">
        <f t="shared" si="11"/>
        <v>0</v>
      </c>
      <c r="U32" s="28" t="s">
        <v>16</v>
      </c>
      <c r="V32" s="15" t="s">
        <v>16</v>
      </c>
      <c r="W32" s="37">
        <f t="shared" si="11"/>
        <v>0</v>
      </c>
      <c r="X32" s="37">
        <f t="shared" si="11"/>
        <v>0</v>
      </c>
      <c r="Y32" s="37">
        <f t="shared" si="11"/>
        <v>0</v>
      </c>
      <c r="Z32" s="98" t="s">
        <v>175</v>
      </c>
      <c r="AA32" s="37">
        <f t="shared" si="11"/>
        <v>4</v>
      </c>
      <c r="AB32" s="37">
        <f t="shared" si="11"/>
        <v>4</v>
      </c>
      <c r="AC32" s="37">
        <f t="shared" si="11"/>
        <v>4</v>
      </c>
      <c r="AD32" s="37">
        <f t="shared" si="11"/>
        <v>4</v>
      </c>
      <c r="AE32" s="37">
        <f t="shared" si="11"/>
        <v>4</v>
      </c>
      <c r="AF32" s="37">
        <f t="shared" si="11"/>
        <v>4</v>
      </c>
      <c r="AG32" s="37">
        <f t="shared" si="11"/>
        <v>4</v>
      </c>
      <c r="AH32" s="37">
        <f t="shared" si="11"/>
        <v>4</v>
      </c>
      <c r="AI32" s="37">
        <f t="shared" si="11"/>
        <v>4</v>
      </c>
      <c r="AJ32" s="37">
        <f t="shared" si="11"/>
        <v>4</v>
      </c>
      <c r="AK32" s="37">
        <f t="shared" si="11"/>
        <v>4</v>
      </c>
      <c r="AL32" s="37">
        <f t="shared" si="11"/>
        <v>4</v>
      </c>
      <c r="AM32" s="37">
        <f t="shared" si="11"/>
        <v>4</v>
      </c>
      <c r="AN32" s="37">
        <f t="shared" si="11"/>
        <v>4</v>
      </c>
      <c r="AO32" s="37">
        <f t="shared" si="11"/>
        <v>4</v>
      </c>
      <c r="AP32" s="37">
        <f t="shared" si="11"/>
        <v>4</v>
      </c>
      <c r="AQ32" s="37">
        <f t="shared" si="11"/>
        <v>10</v>
      </c>
      <c r="AR32" s="37">
        <f t="shared" si="11"/>
        <v>8</v>
      </c>
      <c r="AS32" s="37">
        <f t="shared" si="11"/>
        <v>8</v>
      </c>
      <c r="AT32" s="37">
        <f t="shared" si="11"/>
        <v>8</v>
      </c>
      <c r="AU32" s="37">
        <f t="shared" si="11"/>
        <v>8</v>
      </c>
      <c r="AV32" s="37">
        <f t="shared" si="11"/>
        <v>8</v>
      </c>
      <c r="AW32" s="98" t="s">
        <v>175</v>
      </c>
      <c r="AX32" s="37">
        <f t="shared" si="11"/>
        <v>114</v>
      </c>
      <c r="AY32" s="37">
        <f t="shared" si="11"/>
        <v>0</v>
      </c>
      <c r="AZ32" s="37">
        <f t="shared" si="11"/>
        <v>0</v>
      </c>
      <c r="BA32" s="7">
        <f t="shared" si="2"/>
        <v>114</v>
      </c>
      <c r="BB32" s="11"/>
      <c r="BC32" s="19"/>
    </row>
    <row r="33" spans="1:55" ht="51" customHeight="1">
      <c r="A33" s="57"/>
      <c r="B33" s="38" t="s">
        <v>110</v>
      </c>
      <c r="C33" s="39" t="s">
        <v>111</v>
      </c>
      <c r="D33" s="7">
        <f>D34+D35</f>
        <v>0</v>
      </c>
      <c r="E33" s="7">
        <f aca="true" t="shared" si="12" ref="E33:AZ33">E34+E35</f>
        <v>0</v>
      </c>
      <c r="F33" s="7">
        <f t="shared" si="12"/>
        <v>0</v>
      </c>
      <c r="G33" s="7">
        <f t="shared" si="12"/>
        <v>0</v>
      </c>
      <c r="H33" s="7">
        <f t="shared" si="12"/>
        <v>0</v>
      </c>
      <c r="I33" s="7">
        <f t="shared" si="12"/>
        <v>0</v>
      </c>
      <c r="J33" s="7">
        <f t="shared" si="12"/>
        <v>0</v>
      </c>
      <c r="K33" s="7">
        <f t="shared" si="12"/>
        <v>0</v>
      </c>
      <c r="L33" s="7">
        <f t="shared" si="12"/>
        <v>0</v>
      </c>
      <c r="M33" s="7">
        <f t="shared" si="12"/>
        <v>0</v>
      </c>
      <c r="N33" s="7">
        <f t="shared" si="12"/>
        <v>0</v>
      </c>
      <c r="O33" s="7">
        <f t="shared" si="12"/>
        <v>0</v>
      </c>
      <c r="P33" s="7">
        <f t="shared" si="12"/>
        <v>0</v>
      </c>
      <c r="Q33" s="7">
        <f t="shared" si="12"/>
        <v>0</v>
      </c>
      <c r="R33" s="7">
        <f t="shared" si="12"/>
        <v>0</v>
      </c>
      <c r="S33" s="7">
        <f t="shared" si="12"/>
        <v>0</v>
      </c>
      <c r="T33" s="7">
        <f t="shared" si="12"/>
        <v>0</v>
      </c>
      <c r="U33" s="28" t="s">
        <v>16</v>
      </c>
      <c r="V33" s="15" t="s">
        <v>16</v>
      </c>
      <c r="W33" s="7">
        <f t="shared" si="12"/>
        <v>0</v>
      </c>
      <c r="X33" s="7">
        <f t="shared" si="12"/>
        <v>0</v>
      </c>
      <c r="Y33" s="7">
        <f t="shared" si="12"/>
        <v>0</v>
      </c>
      <c r="Z33" s="98" t="s">
        <v>175</v>
      </c>
      <c r="AA33" s="7">
        <f t="shared" si="12"/>
        <v>2</v>
      </c>
      <c r="AB33" s="7">
        <f t="shared" si="12"/>
        <v>2</v>
      </c>
      <c r="AC33" s="7">
        <f t="shared" si="12"/>
        <v>2</v>
      </c>
      <c r="AD33" s="7">
        <f t="shared" si="12"/>
        <v>2</v>
      </c>
      <c r="AE33" s="7">
        <f t="shared" si="12"/>
        <v>2</v>
      </c>
      <c r="AF33" s="7">
        <f t="shared" si="12"/>
        <v>2</v>
      </c>
      <c r="AG33" s="7">
        <f t="shared" si="12"/>
        <v>2</v>
      </c>
      <c r="AH33" s="7">
        <f t="shared" si="12"/>
        <v>2</v>
      </c>
      <c r="AI33" s="7">
        <f t="shared" si="12"/>
        <v>2</v>
      </c>
      <c r="AJ33" s="7">
        <f t="shared" si="12"/>
        <v>2</v>
      </c>
      <c r="AK33" s="7">
        <f t="shared" si="12"/>
        <v>2</v>
      </c>
      <c r="AL33" s="7">
        <f t="shared" si="12"/>
        <v>2</v>
      </c>
      <c r="AM33" s="7">
        <f t="shared" si="12"/>
        <v>2</v>
      </c>
      <c r="AN33" s="7">
        <f t="shared" si="12"/>
        <v>2</v>
      </c>
      <c r="AO33" s="7">
        <f t="shared" si="12"/>
        <v>2</v>
      </c>
      <c r="AP33" s="7">
        <f t="shared" si="12"/>
        <v>2</v>
      </c>
      <c r="AQ33" s="7">
        <f t="shared" si="12"/>
        <v>8</v>
      </c>
      <c r="AR33" s="7">
        <f t="shared" si="12"/>
        <v>8</v>
      </c>
      <c r="AS33" s="7">
        <f t="shared" si="12"/>
        <v>8</v>
      </c>
      <c r="AT33" s="7">
        <f t="shared" si="12"/>
        <v>8</v>
      </c>
      <c r="AU33" s="7">
        <f t="shared" si="12"/>
        <v>8</v>
      </c>
      <c r="AV33" s="7">
        <f t="shared" si="12"/>
        <v>8</v>
      </c>
      <c r="AW33" s="98" t="s">
        <v>175</v>
      </c>
      <c r="AX33" s="7">
        <f t="shared" si="12"/>
        <v>80</v>
      </c>
      <c r="AY33" s="7">
        <f t="shared" si="12"/>
        <v>0</v>
      </c>
      <c r="AZ33" s="7">
        <f t="shared" si="12"/>
        <v>0</v>
      </c>
      <c r="BA33" s="7">
        <f t="shared" si="2"/>
        <v>80</v>
      </c>
      <c r="BB33" s="11"/>
      <c r="BC33" s="19"/>
    </row>
    <row r="34" spans="1:55" ht="46.5" customHeight="1">
      <c r="A34" s="57"/>
      <c r="B34" s="38" t="s">
        <v>112</v>
      </c>
      <c r="C34" s="40" t="s">
        <v>113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8" t="s">
        <v>16</v>
      </c>
      <c r="V34" s="15" t="s">
        <v>16</v>
      </c>
      <c r="W34" s="15">
        <f aca="true" t="shared" si="13" ref="W34:W39">T34+S34+R34+Q34+P34+O34+N34+M34+L34+K34+J34+I34+H34+G34+F34+E34+D34</f>
        <v>0</v>
      </c>
      <c r="X34" s="15"/>
      <c r="Y34" s="15"/>
      <c r="Z34" s="98" t="s">
        <v>175</v>
      </c>
      <c r="AA34" s="15">
        <v>2</v>
      </c>
      <c r="AB34" s="15">
        <v>2</v>
      </c>
      <c r="AC34" s="15">
        <v>2</v>
      </c>
      <c r="AD34" s="15">
        <v>2</v>
      </c>
      <c r="AE34" s="15">
        <v>2</v>
      </c>
      <c r="AF34" s="15">
        <v>2</v>
      </c>
      <c r="AG34" s="15">
        <v>2</v>
      </c>
      <c r="AH34" s="15">
        <v>2</v>
      </c>
      <c r="AI34" s="15">
        <v>2</v>
      </c>
      <c r="AJ34" s="15">
        <v>2</v>
      </c>
      <c r="AK34" s="15">
        <v>2</v>
      </c>
      <c r="AL34" s="15">
        <v>2</v>
      </c>
      <c r="AM34" s="15">
        <v>2</v>
      </c>
      <c r="AN34" s="15">
        <v>2</v>
      </c>
      <c r="AO34" s="15">
        <v>2</v>
      </c>
      <c r="AP34" s="15">
        <v>2</v>
      </c>
      <c r="AQ34" s="15">
        <v>2</v>
      </c>
      <c r="AR34" s="15">
        <v>2</v>
      </c>
      <c r="AS34" s="15">
        <v>2</v>
      </c>
      <c r="AT34" s="15">
        <v>2</v>
      </c>
      <c r="AU34" s="15">
        <v>2</v>
      </c>
      <c r="AV34" s="15">
        <v>2</v>
      </c>
      <c r="AW34" s="98" t="s">
        <v>175</v>
      </c>
      <c r="AX34" s="15">
        <f aca="true" t="shared" si="14" ref="AX32:AX37">AV34+AU34+AT34+AS34+AR34+AQ34+AP34+AO34+AN34+AM34+AL34+AK34+AJ34+AI34+AH34+AG34+AF34+AE34+AD34+AC34+AB34+AA34</f>
        <v>44</v>
      </c>
      <c r="AY34" s="20"/>
      <c r="AZ34" s="9"/>
      <c r="BA34" s="7">
        <f>AX34+W34</f>
        <v>44</v>
      </c>
      <c r="BB34" s="11"/>
      <c r="BC34" s="19"/>
    </row>
    <row r="35" spans="1:55" ht="46.5" customHeight="1">
      <c r="A35" s="57"/>
      <c r="B35" s="43" t="s">
        <v>133</v>
      </c>
      <c r="C35" s="42" t="s">
        <v>131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8" t="s">
        <v>16</v>
      </c>
      <c r="V35" s="15" t="s">
        <v>16</v>
      </c>
      <c r="W35" s="15">
        <f t="shared" si="13"/>
        <v>0</v>
      </c>
      <c r="X35" s="15"/>
      <c r="Y35" s="15"/>
      <c r="Z35" s="98" t="s">
        <v>175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>
        <v>6</v>
      </c>
      <c r="AR35" s="15">
        <v>6</v>
      </c>
      <c r="AS35" s="15">
        <v>6</v>
      </c>
      <c r="AT35" s="15">
        <v>6</v>
      </c>
      <c r="AU35" s="15">
        <v>6</v>
      </c>
      <c r="AV35" s="15">
        <v>6</v>
      </c>
      <c r="AW35" s="98" t="s">
        <v>175</v>
      </c>
      <c r="AX35" s="15">
        <f t="shared" si="14"/>
        <v>36</v>
      </c>
      <c r="AY35" s="20"/>
      <c r="AZ35" s="9"/>
      <c r="BA35" s="7">
        <f>AX35+W35</f>
        <v>36</v>
      </c>
      <c r="BB35" s="11"/>
      <c r="BC35" s="19"/>
    </row>
    <row r="36" spans="1:55" ht="46.5" customHeight="1">
      <c r="A36" s="57"/>
      <c r="B36" s="38" t="s">
        <v>110</v>
      </c>
      <c r="C36" s="39" t="s">
        <v>111</v>
      </c>
      <c r="D36" s="37">
        <f>D37</f>
        <v>0</v>
      </c>
      <c r="E36" s="37">
        <f aca="true" t="shared" si="15" ref="E36:AZ36">E37</f>
        <v>0</v>
      </c>
      <c r="F36" s="37">
        <f t="shared" si="15"/>
        <v>0</v>
      </c>
      <c r="G36" s="37">
        <f t="shared" si="15"/>
        <v>0</v>
      </c>
      <c r="H36" s="37">
        <f t="shared" si="15"/>
        <v>0</v>
      </c>
      <c r="I36" s="37">
        <f t="shared" si="15"/>
        <v>0</v>
      </c>
      <c r="J36" s="37">
        <f t="shared" si="15"/>
        <v>0</v>
      </c>
      <c r="K36" s="37">
        <f t="shared" si="15"/>
        <v>0</v>
      </c>
      <c r="L36" s="37">
        <f t="shared" si="15"/>
        <v>0</v>
      </c>
      <c r="M36" s="37">
        <f t="shared" si="15"/>
        <v>0</v>
      </c>
      <c r="N36" s="37">
        <f t="shared" si="15"/>
        <v>0</v>
      </c>
      <c r="O36" s="37">
        <f t="shared" si="15"/>
        <v>0</v>
      </c>
      <c r="P36" s="37">
        <f t="shared" si="15"/>
        <v>0</v>
      </c>
      <c r="Q36" s="37">
        <f t="shared" si="15"/>
        <v>0</v>
      </c>
      <c r="R36" s="37">
        <f t="shared" si="15"/>
        <v>0</v>
      </c>
      <c r="S36" s="37">
        <f t="shared" si="15"/>
        <v>0</v>
      </c>
      <c r="T36" s="37">
        <f t="shared" si="15"/>
        <v>0</v>
      </c>
      <c r="U36" s="28" t="s">
        <v>16</v>
      </c>
      <c r="V36" s="15" t="s">
        <v>16</v>
      </c>
      <c r="W36" s="37">
        <f t="shared" si="15"/>
        <v>0</v>
      </c>
      <c r="X36" s="37">
        <f t="shared" si="15"/>
        <v>0</v>
      </c>
      <c r="Y36" s="37">
        <f t="shared" si="15"/>
        <v>0</v>
      </c>
      <c r="Z36" s="98" t="s">
        <v>175</v>
      </c>
      <c r="AA36" s="37">
        <f t="shared" si="15"/>
        <v>2</v>
      </c>
      <c r="AB36" s="37">
        <f t="shared" si="15"/>
        <v>2</v>
      </c>
      <c r="AC36" s="37">
        <f t="shared" si="15"/>
        <v>2</v>
      </c>
      <c r="AD36" s="37">
        <f t="shared" si="15"/>
        <v>2</v>
      </c>
      <c r="AE36" s="37">
        <f t="shared" si="15"/>
        <v>2</v>
      </c>
      <c r="AF36" s="37">
        <f t="shared" si="15"/>
        <v>2</v>
      </c>
      <c r="AG36" s="37">
        <f t="shared" si="15"/>
        <v>2</v>
      </c>
      <c r="AH36" s="37">
        <f t="shared" si="15"/>
        <v>2</v>
      </c>
      <c r="AI36" s="37">
        <f t="shared" si="15"/>
        <v>2</v>
      </c>
      <c r="AJ36" s="37">
        <f t="shared" si="15"/>
        <v>2</v>
      </c>
      <c r="AK36" s="37">
        <f t="shared" si="15"/>
        <v>2</v>
      </c>
      <c r="AL36" s="37">
        <f t="shared" si="15"/>
        <v>2</v>
      </c>
      <c r="AM36" s="37">
        <f t="shared" si="15"/>
        <v>2</v>
      </c>
      <c r="AN36" s="37">
        <f t="shared" si="15"/>
        <v>2</v>
      </c>
      <c r="AO36" s="37">
        <f t="shared" si="15"/>
        <v>2</v>
      </c>
      <c r="AP36" s="37">
        <f t="shared" si="15"/>
        <v>2</v>
      </c>
      <c r="AQ36" s="37">
        <f t="shared" si="15"/>
        <v>2</v>
      </c>
      <c r="AR36" s="37">
        <f t="shared" si="15"/>
        <v>0</v>
      </c>
      <c r="AS36" s="37">
        <f t="shared" si="15"/>
        <v>0</v>
      </c>
      <c r="AT36" s="37">
        <f t="shared" si="15"/>
        <v>0</v>
      </c>
      <c r="AU36" s="37">
        <f t="shared" si="15"/>
        <v>0</v>
      </c>
      <c r="AV36" s="37">
        <f t="shared" si="15"/>
        <v>0</v>
      </c>
      <c r="AW36" s="98" t="s">
        <v>175</v>
      </c>
      <c r="AX36" s="37">
        <f t="shared" si="15"/>
        <v>34</v>
      </c>
      <c r="AY36" s="37">
        <f t="shared" si="15"/>
        <v>0</v>
      </c>
      <c r="AZ36" s="37">
        <f t="shared" si="15"/>
        <v>0</v>
      </c>
      <c r="BA36" s="7">
        <f t="shared" si="2"/>
        <v>34</v>
      </c>
      <c r="BB36" s="11"/>
      <c r="BC36" s="19"/>
    </row>
    <row r="37" spans="1:55" ht="51.75" customHeight="1">
      <c r="A37" s="57"/>
      <c r="B37" s="38" t="s">
        <v>115</v>
      </c>
      <c r="C37" s="40" t="s">
        <v>116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8" t="s">
        <v>16</v>
      </c>
      <c r="V37" s="15" t="s">
        <v>16</v>
      </c>
      <c r="W37" s="15">
        <f t="shared" si="13"/>
        <v>0</v>
      </c>
      <c r="X37" s="15"/>
      <c r="Y37" s="15"/>
      <c r="Z37" s="98" t="s">
        <v>175</v>
      </c>
      <c r="AA37" s="15">
        <v>2</v>
      </c>
      <c r="AB37" s="15">
        <v>2</v>
      </c>
      <c r="AC37" s="15">
        <v>2</v>
      </c>
      <c r="AD37" s="15">
        <v>2</v>
      </c>
      <c r="AE37" s="15">
        <v>2</v>
      </c>
      <c r="AF37" s="15">
        <v>2</v>
      </c>
      <c r="AG37" s="15">
        <v>2</v>
      </c>
      <c r="AH37" s="15">
        <v>2</v>
      </c>
      <c r="AI37" s="15">
        <v>2</v>
      </c>
      <c r="AJ37" s="15">
        <v>2</v>
      </c>
      <c r="AK37" s="15">
        <v>2</v>
      </c>
      <c r="AL37" s="15">
        <v>2</v>
      </c>
      <c r="AM37" s="15">
        <v>2</v>
      </c>
      <c r="AN37" s="15">
        <v>2</v>
      </c>
      <c r="AO37" s="15">
        <v>2</v>
      </c>
      <c r="AP37" s="15">
        <v>2</v>
      </c>
      <c r="AQ37" s="15">
        <v>2</v>
      </c>
      <c r="AR37" s="15"/>
      <c r="AS37" s="15"/>
      <c r="AT37" s="15"/>
      <c r="AU37" s="15"/>
      <c r="AV37" s="15"/>
      <c r="AW37" s="98" t="s">
        <v>175</v>
      </c>
      <c r="AX37" s="15">
        <f t="shared" si="14"/>
        <v>34</v>
      </c>
      <c r="AY37" s="9"/>
      <c r="AZ37" s="9"/>
      <c r="BA37" s="7">
        <f t="shared" si="2"/>
        <v>34</v>
      </c>
      <c r="BB37" s="11"/>
      <c r="BC37" s="19"/>
    </row>
    <row r="38" spans="1:55" ht="27.75" customHeight="1">
      <c r="A38" s="57"/>
      <c r="B38" s="14" t="s">
        <v>24</v>
      </c>
      <c r="C38" s="5" t="s">
        <v>167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>
        <f t="shared" si="13"/>
        <v>0</v>
      </c>
      <c r="X38" s="94"/>
      <c r="Y38" s="94"/>
      <c r="Z38" s="94">
        <v>36</v>
      </c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>
        <v>36</v>
      </c>
      <c r="AX38" s="94">
        <f>+AV38+AU38+AT38+AS38+AR38+AQ38+AP38+AO38+AW38+Z38+AN38+AM38+AL38+AK38+AJ38+AI38+AH38+AG38+AF38+AE38+AD38+AC38+AB38+AA38</f>
        <v>72</v>
      </c>
      <c r="AY38" s="97"/>
      <c r="AZ38" s="97"/>
      <c r="BA38" s="7">
        <f t="shared" si="2"/>
        <v>72</v>
      </c>
      <c r="BB38" s="11"/>
      <c r="BC38" s="19"/>
    </row>
    <row r="39" spans="1:55" ht="15.75" customHeight="1">
      <c r="A39" s="57"/>
      <c r="B39" s="58" t="s">
        <v>21</v>
      </c>
      <c r="C39" s="59"/>
      <c r="D39" s="1">
        <f>D32+D28+D26+D22+D11</f>
        <v>36</v>
      </c>
      <c r="E39" s="1">
        <f aca="true" t="shared" si="16" ref="E39:AZ39">E32+E28+E26+E22+E11</f>
        <v>36</v>
      </c>
      <c r="F39" s="1">
        <f t="shared" si="16"/>
        <v>36</v>
      </c>
      <c r="G39" s="1">
        <f t="shared" si="16"/>
        <v>36</v>
      </c>
      <c r="H39" s="1">
        <f t="shared" si="16"/>
        <v>36</v>
      </c>
      <c r="I39" s="1">
        <f t="shared" si="16"/>
        <v>36</v>
      </c>
      <c r="J39" s="1">
        <f t="shared" si="16"/>
        <v>36</v>
      </c>
      <c r="K39" s="1">
        <f t="shared" si="16"/>
        <v>36</v>
      </c>
      <c r="L39" s="1">
        <f t="shared" si="16"/>
        <v>36</v>
      </c>
      <c r="M39" s="1">
        <f t="shared" si="16"/>
        <v>36</v>
      </c>
      <c r="N39" s="1">
        <f t="shared" si="16"/>
        <v>36</v>
      </c>
      <c r="O39" s="1">
        <f t="shared" si="16"/>
        <v>36</v>
      </c>
      <c r="P39" s="1">
        <f t="shared" si="16"/>
        <v>36</v>
      </c>
      <c r="Q39" s="1">
        <f t="shared" si="16"/>
        <v>36</v>
      </c>
      <c r="R39" s="1">
        <f t="shared" si="16"/>
        <v>36</v>
      </c>
      <c r="S39" s="1">
        <f t="shared" si="16"/>
        <v>36</v>
      </c>
      <c r="T39" s="1">
        <f t="shared" si="16"/>
        <v>36</v>
      </c>
      <c r="U39" s="1"/>
      <c r="V39" s="1"/>
      <c r="W39" s="15">
        <f t="shared" si="13"/>
        <v>612</v>
      </c>
      <c r="X39" s="1">
        <f t="shared" si="16"/>
        <v>0</v>
      </c>
      <c r="Y39" s="1">
        <f t="shared" si="16"/>
        <v>0</v>
      </c>
      <c r="Z39" s="1">
        <f>X17</f>
        <v>0</v>
      </c>
      <c r="AA39" s="1">
        <f t="shared" si="16"/>
        <v>36</v>
      </c>
      <c r="AB39" s="1">
        <f t="shared" si="16"/>
        <v>36</v>
      </c>
      <c r="AC39" s="1">
        <f t="shared" si="16"/>
        <v>36</v>
      </c>
      <c r="AD39" s="1">
        <f t="shared" si="16"/>
        <v>36</v>
      </c>
      <c r="AE39" s="1">
        <f t="shared" si="16"/>
        <v>36</v>
      </c>
      <c r="AF39" s="1">
        <f t="shared" si="16"/>
        <v>36</v>
      </c>
      <c r="AG39" s="1">
        <f t="shared" si="16"/>
        <v>36</v>
      </c>
      <c r="AH39" s="1">
        <f t="shared" si="16"/>
        <v>36</v>
      </c>
      <c r="AI39" s="1">
        <f t="shared" si="16"/>
        <v>36</v>
      </c>
      <c r="AJ39" s="1">
        <f t="shared" si="16"/>
        <v>36</v>
      </c>
      <c r="AK39" s="1">
        <f t="shared" si="16"/>
        <v>36</v>
      </c>
      <c r="AL39" s="1">
        <f t="shared" si="16"/>
        <v>36</v>
      </c>
      <c r="AM39" s="1">
        <f t="shared" si="16"/>
        <v>36</v>
      </c>
      <c r="AN39" s="1">
        <f t="shared" si="16"/>
        <v>36</v>
      </c>
      <c r="AO39" s="1">
        <f t="shared" si="16"/>
        <v>36</v>
      </c>
      <c r="AP39" s="1">
        <f t="shared" si="16"/>
        <v>36</v>
      </c>
      <c r="AQ39" s="1">
        <f t="shared" si="16"/>
        <v>36</v>
      </c>
      <c r="AR39" s="1">
        <f t="shared" si="16"/>
        <v>36</v>
      </c>
      <c r="AS39" s="1">
        <f t="shared" si="16"/>
        <v>36</v>
      </c>
      <c r="AT39" s="1">
        <f t="shared" si="16"/>
        <v>36</v>
      </c>
      <c r="AU39" s="1">
        <f t="shared" si="16"/>
        <v>36</v>
      </c>
      <c r="AV39" s="1">
        <f t="shared" si="16"/>
        <v>36</v>
      </c>
      <c r="AW39" s="1"/>
      <c r="AX39" s="1">
        <f>AX32+AX28+AX26+AX22+AX11</f>
        <v>792</v>
      </c>
      <c r="AY39" s="1">
        <f t="shared" si="16"/>
        <v>0</v>
      </c>
      <c r="AZ39" s="1">
        <f t="shared" si="16"/>
        <v>0</v>
      </c>
      <c r="BA39" s="7">
        <f t="shared" si="2"/>
        <v>1404</v>
      </c>
      <c r="BB39" s="11"/>
      <c r="BC39" s="19"/>
    </row>
  </sheetData>
  <sheetProtection/>
  <mergeCells count="34">
    <mergeCell ref="AX1:BC3"/>
    <mergeCell ref="D6:H6"/>
    <mergeCell ref="I6:L6"/>
    <mergeCell ref="Q6:T6"/>
    <mergeCell ref="Z6:AB6"/>
    <mergeCell ref="AC6:AF6"/>
    <mergeCell ref="AG6:AJ6"/>
    <mergeCell ref="M6:P6"/>
    <mergeCell ref="U6:V6"/>
    <mergeCell ref="AX7:AX10"/>
    <mergeCell ref="W7:W10"/>
    <mergeCell ref="AK6:AO6"/>
    <mergeCell ref="AP6:AS6"/>
    <mergeCell ref="AT6:AW6"/>
    <mergeCell ref="Z7:AU7"/>
    <mergeCell ref="Z9:AU9"/>
    <mergeCell ref="X7:X10"/>
    <mergeCell ref="AX6:AZ6"/>
    <mergeCell ref="BA6:BC6"/>
    <mergeCell ref="W6:Y6"/>
    <mergeCell ref="A4:BC4"/>
    <mergeCell ref="A6:A10"/>
    <mergeCell ref="B6:B10"/>
    <mergeCell ref="C6:C10"/>
    <mergeCell ref="A11:A39"/>
    <mergeCell ref="B39:C39"/>
    <mergeCell ref="BB7:BB10"/>
    <mergeCell ref="BC7:BC10"/>
    <mergeCell ref="D7:V7"/>
    <mergeCell ref="AZ7:AZ10"/>
    <mergeCell ref="BA7:BA10"/>
    <mergeCell ref="D9:V9"/>
    <mergeCell ref="Y7:Y10"/>
    <mergeCell ref="AY7:AY10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3"/>
  <sheetViews>
    <sheetView zoomScale="70" zoomScaleNormal="70" zoomScalePageLayoutView="0" workbookViewId="0" topLeftCell="A34">
      <selection activeCell="B34" sqref="B34:C34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27.421875" style="0" customWidth="1"/>
    <col min="4" max="4" width="6.8515625" style="0" customWidth="1"/>
    <col min="5" max="5" width="5.00390625" style="0" customWidth="1"/>
    <col min="6" max="6" width="5.421875" style="0" customWidth="1"/>
    <col min="7" max="7" width="5.140625" style="0" customWidth="1"/>
    <col min="8" max="8" width="5.28125" style="0" customWidth="1"/>
    <col min="9" max="9" width="4.421875" style="0" customWidth="1"/>
    <col min="10" max="10" width="5.28125" style="0" customWidth="1"/>
    <col min="11" max="11" width="5.140625" style="0" customWidth="1"/>
    <col min="12" max="13" width="5.00390625" style="0" customWidth="1"/>
    <col min="14" max="14" width="4.57421875" style="0" customWidth="1"/>
    <col min="15" max="15" width="5.140625" style="0" customWidth="1"/>
    <col min="16" max="16" width="4.7109375" style="0" customWidth="1"/>
    <col min="17" max="17" width="4.421875" style="0" customWidth="1"/>
    <col min="18" max="18" width="4.57421875" style="0" customWidth="1"/>
    <col min="19" max="19" width="5.00390625" style="0" customWidth="1"/>
    <col min="20" max="20" width="4.8515625" style="0" customWidth="1"/>
    <col min="21" max="21" width="4.00390625" style="0" customWidth="1"/>
    <col min="22" max="22" width="4.140625" style="0" customWidth="1"/>
    <col min="23" max="23" width="10.8515625" style="0" customWidth="1"/>
    <col min="24" max="25" width="6.140625" style="0" customWidth="1"/>
    <col min="26" max="26" width="4.421875" style="0" customWidth="1"/>
    <col min="27" max="28" width="5.00390625" style="0" customWidth="1"/>
    <col min="29" max="29" width="4.28125" style="0" customWidth="1"/>
    <col min="30" max="30" width="4.57421875" style="0" customWidth="1"/>
    <col min="31" max="31" width="4.28125" style="0" customWidth="1"/>
    <col min="32" max="32" width="4.421875" style="0" customWidth="1"/>
    <col min="33" max="33" width="4.28125" style="0" customWidth="1"/>
    <col min="34" max="34" width="4.8515625" style="0" customWidth="1"/>
    <col min="35" max="35" width="4.7109375" style="0" customWidth="1"/>
    <col min="36" max="36" width="4.57421875" style="0" customWidth="1"/>
    <col min="37" max="37" width="4.421875" style="0" customWidth="1"/>
    <col min="38" max="40" width="4.57421875" style="0" customWidth="1"/>
    <col min="41" max="42" width="4.421875" style="0" customWidth="1"/>
    <col min="43" max="44" width="4.8515625" style="0" customWidth="1"/>
    <col min="45" max="46" width="5.00390625" style="0" customWidth="1"/>
    <col min="47" max="48" width="5.140625" style="0" customWidth="1"/>
    <col min="49" max="49" width="5.28125" style="0" customWidth="1"/>
    <col min="50" max="50" width="4.7109375" style="0" customWidth="1"/>
    <col min="51" max="51" width="4.00390625" style="0" customWidth="1"/>
    <col min="52" max="52" width="7.00390625" style="0" customWidth="1"/>
    <col min="53" max="53" width="6.8515625" style="0" customWidth="1"/>
    <col min="54" max="54" width="7.140625" style="0" customWidth="1"/>
    <col min="55" max="55" width="7.421875" style="0" customWidth="1"/>
    <col min="56" max="56" width="8.00390625" style="0" customWidth="1"/>
    <col min="57" max="57" width="7.00390625" style="0" customWidth="1"/>
  </cols>
  <sheetData>
    <row r="1" spans="50:55" ht="15">
      <c r="AX1" s="105" t="s">
        <v>178</v>
      </c>
      <c r="AY1" s="105"/>
      <c r="AZ1" s="105"/>
      <c r="BA1" s="105"/>
      <c r="BB1" s="105"/>
      <c r="BC1" s="105"/>
    </row>
    <row r="2" spans="50:55" ht="15">
      <c r="AX2" s="105"/>
      <c r="AY2" s="105"/>
      <c r="AZ2" s="105"/>
      <c r="BA2" s="105"/>
      <c r="BB2" s="105"/>
      <c r="BC2" s="105"/>
    </row>
    <row r="3" spans="50:55" ht="15">
      <c r="AX3" s="105"/>
      <c r="AY3" s="105"/>
      <c r="AZ3" s="105"/>
      <c r="BA3" s="105"/>
      <c r="BB3" s="105"/>
      <c r="BC3" s="105"/>
    </row>
    <row r="4" spans="1:57" ht="27.75">
      <c r="A4" s="68" t="s">
        <v>142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</row>
    <row r="5" ht="15.75" thickBot="1"/>
    <row r="6" spans="1:55" ht="46.5" customHeight="1">
      <c r="A6" s="69" t="s">
        <v>0</v>
      </c>
      <c r="B6" s="72" t="s">
        <v>1</v>
      </c>
      <c r="C6" s="74" t="s">
        <v>2</v>
      </c>
      <c r="D6" s="82" t="s">
        <v>117</v>
      </c>
      <c r="E6" s="83"/>
      <c r="F6" s="83"/>
      <c r="G6" s="83"/>
      <c r="H6" s="84"/>
      <c r="I6" s="85" t="s">
        <v>118</v>
      </c>
      <c r="J6" s="83"/>
      <c r="K6" s="83"/>
      <c r="L6" s="86"/>
      <c r="M6" s="87" t="s">
        <v>119</v>
      </c>
      <c r="N6" s="65"/>
      <c r="O6" s="65"/>
      <c r="P6" s="65"/>
      <c r="Q6" s="65" t="s">
        <v>120</v>
      </c>
      <c r="R6" s="65"/>
      <c r="S6" s="65"/>
      <c r="T6" s="65"/>
      <c r="U6" s="88" t="s">
        <v>3</v>
      </c>
      <c r="V6" s="65"/>
      <c r="W6" s="67" t="s">
        <v>4</v>
      </c>
      <c r="X6" s="67"/>
      <c r="Y6" s="67"/>
      <c r="Z6" s="80" t="s">
        <v>74</v>
      </c>
      <c r="AA6" s="80"/>
      <c r="AB6" s="80"/>
      <c r="AC6" s="80" t="s">
        <v>75</v>
      </c>
      <c r="AD6" s="80"/>
      <c r="AE6" s="80"/>
      <c r="AF6" s="80"/>
      <c r="AG6" s="80" t="s">
        <v>76</v>
      </c>
      <c r="AH6" s="80"/>
      <c r="AI6" s="80"/>
      <c r="AJ6" s="80"/>
      <c r="AK6" s="76" t="s">
        <v>77</v>
      </c>
      <c r="AL6" s="77"/>
      <c r="AM6" s="77"/>
      <c r="AN6" s="77"/>
      <c r="AO6" s="77"/>
      <c r="AP6" s="78" t="s">
        <v>78</v>
      </c>
      <c r="AQ6" s="78"/>
      <c r="AR6" s="78"/>
      <c r="AS6" s="79"/>
      <c r="AT6" s="80" t="s">
        <v>79</v>
      </c>
      <c r="AU6" s="80"/>
      <c r="AV6" s="80"/>
      <c r="AW6" s="80"/>
      <c r="AX6" s="65" t="s">
        <v>5</v>
      </c>
      <c r="AY6" s="65"/>
      <c r="AZ6" s="65"/>
      <c r="BA6" s="65" t="s">
        <v>6</v>
      </c>
      <c r="BB6" s="65"/>
      <c r="BC6" s="66"/>
    </row>
    <row r="7" spans="1:55" ht="15" customHeight="1">
      <c r="A7" s="70"/>
      <c r="B7" s="73"/>
      <c r="C7" s="75"/>
      <c r="D7" s="62" t="s">
        <v>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4" t="s">
        <v>8</v>
      </c>
      <c r="X7" s="64" t="s">
        <v>9</v>
      </c>
      <c r="Y7" s="64" t="s">
        <v>10</v>
      </c>
      <c r="Z7" s="62" t="s">
        <v>7</v>
      </c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2"/>
      <c r="AW7" s="2"/>
      <c r="AX7" s="60" t="s">
        <v>8</v>
      </c>
      <c r="AY7" s="60" t="s">
        <v>9</v>
      </c>
      <c r="AZ7" s="60" t="s">
        <v>10</v>
      </c>
      <c r="BA7" s="60" t="s">
        <v>8</v>
      </c>
      <c r="BB7" s="60" t="s">
        <v>9</v>
      </c>
      <c r="BC7" s="61" t="s">
        <v>10</v>
      </c>
    </row>
    <row r="8" spans="1:55" ht="15">
      <c r="A8" s="70"/>
      <c r="B8" s="73"/>
      <c r="C8" s="75"/>
      <c r="D8" s="1">
        <v>34</v>
      </c>
      <c r="E8" s="30">
        <v>35</v>
      </c>
      <c r="F8" s="1">
        <v>36</v>
      </c>
      <c r="G8" s="1">
        <v>37</v>
      </c>
      <c r="H8" s="30">
        <v>38</v>
      </c>
      <c r="I8" s="1">
        <v>39</v>
      </c>
      <c r="J8" s="1">
        <v>40</v>
      </c>
      <c r="K8" s="30">
        <v>41</v>
      </c>
      <c r="L8" s="1">
        <v>42</v>
      </c>
      <c r="M8" s="1">
        <v>43</v>
      </c>
      <c r="N8" s="30">
        <v>44</v>
      </c>
      <c r="O8" s="1">
        <v>45</v>
      </c>
      <c r="P8" s="1">
        <v>46</v>
      </c>
      <c r="Q8" s="30">
        <v>47</v>
      </c>
      <c r="R8" s="1">
        <v>48</v>
      </c>
      <c r="S8" s="1">
        <v>49</v>
      </c>
      <c r="T8" s="30">
        <v>50</v>
      </c>
      <c r="U8" s="1">
        <v>51</v>
      </c>
      <c r="V8" s="1">
        <v>52</v>
      </c>
      <c r="W8" s="64"/>
      <c r="X8" s="64"/>
      <c r="Y8" s="64"/>
      <c r="Z8" s="1">
        <v>2</v>
      </c>
      <c r="AA8" s="1">
        <v>3</v>
      </c>
      <c r="AB8" s="1">
        <v>4</v>
      </c>
      <c r="AC8" s="1">
        <v>5</v>
      </c>
      <c r="AD8" s="1">
        <v>6</v>
      </c>
      <c r="AE8" s="1">
        <v>7</v>
      </c>
      <c r="AF8" s="1">
        <v>8</v>
      </c>
      <c r="AG8" s="1">
        <v>9</v>
      </c>
      <c r="AH8" s="1">
        <v>10</v>
      </c>
      <c r="AI8" s="1">
        <v>11</v>
      </c>
      <c r="AJ8" s="1">
        <v>12</v>
      </c>
      <c r="AK8" s="1">
        <v>13</v>
      </c>
      <c r="AL8" s="1">
        <v>14</v>
      </c>
      <c r="AM8" s="1">
        <v>15</v>
      </c>
      <c r="AN8" s="1">
        <v>16</v>
      </c>
      <c r="AO8" s="1">
        <v>17</v>
      </c>
      <c r="AP8" s="1">
        <v>18</v>
      </c>
      <c r="AQ8" s="1">
        <v>19</v>
      </c>
      <c r="AR8" s="1">
        <v>20</v>
      </c>
      <c r="AS8" s="1">
        <v>21</v>
      </c>
      <c r="AT8" s="1">
        <v>22</v>
      </c>
      <c r="AU8" s="1">
        <v>23</v>
      </c>
      <c r="AV8" s="1">
        <v>24</v>
      </c>
      <c r="AW8" s="1">
        <v>25</v>
      </c>
      <c r="AX8" s="60"/>
      <c r="AY8" s="60"/>
      <c r="AZ8" s="60"/>
      <c r="BA8" s="60"/>
      <c r="BB8" s="60"/>
      <c r="BC8" s="61"/>
    </row>
    <row r="9" spans="1:55" ht="15" customHeight="1">
      <c r="A9" s="70"/>
      <c r="B9" s="73"/>
      <c r="C9" s="75"/>
      <c r="D9" s="63" t="s">
        <v>11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64"/>
      <c r="Y9" s="64"/>
      <c r="Z9" s="63" t="s">
        <v>12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4"/>
      <c r="AW9" s="4"/>
      <c r="AX9" s="60"/>
      <c r="AY9" s="60"/>
      <c r="AZ9" s="60"/>
      <c r="BA9" s="60"/>
      <c r="BB9" s="60"/>
      <c r="BC9" s="61"/>
    </row>
    <row r="10" spans="1:55" ht="15">
      <c r="A10" s="71"/>
      <c r="B10" s="73"/>
      <c r="C10" s="75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5">
        <v>17</v>
      </c>
      <c r="U10" s="5">
        <v>18</v>
      </c>
      <c r="V10" s="5">
        <v>19</v>
      </c>
      <c r="W10" s="64"/>
      <c r="X10" s="64"/>
      <c r="Y10" s="64"/>
      <c r="Z10" s="6">
        <v>20</v>
      </c>
      <c r="AA10" s="6">
        <v>21</v>
      </c>
      <c r="AB10" s="6">
        <v>22</v>
      </c>
      <c r="AC10" s="6">
        <v>23</v>
      </c>
      <c r="AD10" s="6">
        <v>24</v>
      </c>
      <c r="AE10" s="6">
        <v>25</v>
      </c>
      <c r="AF10" s="6">
        <v>26</v>
      </c>
      <c r="AG10" s="6">
        <v>27</v>
      </c>
      <c r="AH10" s="6">
        <v>28</v>
      </c>
      <c r="AI10" s="6">
        <v>29</v>
      </c>
      <c r="AJ10" s="6">
        <v>30</v>
      </c>
      <c r="AK10" s="6">
        <v>31</v>
      </c>
      <c r="AL10" s="6">
        <v>32</v>
      </c>
      <c r="AM10" s="6">
        <v>33</v>
      </c>
      <c r="AN10" s="6">
        <v>34</v>
      </c>
      <c r="AO10" s="6">
        <v>35</v>
      </c>
      <c r="AP10" s="6">
        <v>36</v>
      </c>
      <c r="AQ10" s="6">
        <v>37</v>
      </c>
      <c r="AR10" s="6">
        <v>38</v>
      </c>
      <c r="AS10" s="6">
        <v>39</v>
      </c>
      <c r="AT10" s="6">
        <v>40</v>
      </c>
      <c r="AU10" s="6">
        <v>41</v>
      </c>
      <c r="AV10" s="6">
        <v>42</v>
      </c>
      <c r="AW10" s="3">
        <v>43</v>
      </c>
      <c r="AX10" s="60"/>
      <c r="AY10" s="60"/>
      <c r="AZ10" s="60"/>
      <c r="BA10" s="60"/>
      <c r="BB10" s="60"/>
      <c r="BC10" s="61"/>
    </row>
    <row r="11" spans="1:55" ht="29.25" customHeight="1">
      <c r="A11" s="91" t="s">
        <v>13</v>
      </c>
      <c r="B11" s="38" t="s">
        <v>80</v>
      </c>
      <c r="C11" s="14" t="s">
        <v>37</v>
      </c>
      <c r="D11" s="7">
        <f aca="true" t="shared" si="0" ref="D11:T11">D12+D13+D14+D15</f>
        <v>9</v>
      </c>
      <c r="E11" s="7">
        <f t="shared" si="0"/>
        <v>9</v>
      </c>
      <c r="F11" s="7">
        <f t="shared" si="0"/>
        <v>9</v>
      </c>
      <c r="G11" s="7">
        <f t="shared" si="0"/>
        <v>9</v>
      </c>
      <c r="H11" s="7">
        <f t="shared" si="0"/>
        <v>9</v>
      </c>
      <c r="I11" s="7">
        <f t="shared" si="0"/>
        <v>8</v>
      </c>
      <c r="J11" s="7">
        <f t="shared" si="0"/>
        <v>8</v>
      </c>
      <c r="K11" s="7">
        <f t="shared" si="0"/>
        <v>8</v>
      </c>
      <c r="L11" s="7">
        <f t="shared" si="0"/>
        <v>8</v>
      </c>
      <c r="M11" s="7">
        <f t="shared" si="0"/>
        <v>8</v>
      </c>
      <c r="N11" s="7">
        <f t="shared" si="0"/>
        <v>10</v>
      </c>
      <c r="O11" s="7">
        <f t="shared" si="0"/>
        <v>8</v>
      </c>
      <c r="P11" s="7">
        <f t="shared" si="0"/>
        <v>8</v>
      </c>
      <c r="Q11" s="7">
        <f t="shared" si="0"/>
        <v>8</v>
      </c>
      <c r="R11" s="7">
        <f t="shared" si="0"/>
        <v>8</v>
      </c>
      <c r="S11" s="7">
        <f t="shared" si="0"/>
        <v>8</v>
      </c>
      <c r="T11" s="7">
        <f t="shared" si="0"/>
        <v>8</v>
      </c>
      <c r="U11" s="7"/>
      <c r="V11" s="7"/>
      <c r="W11" s="7">
        <f>W12+W13+W14+W15</f>
        <v>143</v>
      </c>
      <c r="X11" s="7"/>
      <c r="Y11" s="7"/>
      <c r="Z11" s="7">
        <f>Z12+Z13+Z14+Z15</f>
        <v>0</v>
      </c>
      <c r="AA11" s="7">
        <f aca="true" t="shared" si="1" ref="AA11:AV11">AA12+AA13+AA14+AA15</f>
        <v>0</v>
      </c>
      <c r="AB11" s="7">
        <f t="shared" si="1"/>
        <v>0</v>
      </c>
      <c r="AC11" s="7">
        <f t="shared" si="1"/>
        <v>0</v>
      </c>
      <c r="AD11" s="7">
        <f t="shared" si="1"/>
        <v>0</v>
      </c>
      <c r="AE11" s="7">
        <f t="shared" si="1"/>
        <v>0</v>
      </c>
      <c r="AF11" s="7">
        <f t="shared" si="1"/>
        <v>0</v>
      </c>
      <c r="AG11" s="7">
        <f t="shared" si="1"/>
        <v>0</v>
      </c>
      <c r="AH11" s="7">
        <f t="shared" si="1"/>
        <v>0</v>
      </c>
      <c r="AI11" s="7">
        <f t="shared" si="1"/>
        <v>0</v>
      </c>
      <c r="AJ11" s="7">
        <f t="shared" si="1"/>
        <v>0</v>
      </c>
      <c r="AK11" s="7">
        <f t="shared" si="1"/>
        <v>0</v>
      </c>
      <c r="AL11" s="7">
        <f t="shared" si="1"/>
        <v>0</v>
      </c>
      <c r="AM11" s="7">
        <f t="shared" si="1"/>
        <v>0</v>
      </c>
      <c r="AN11" s="7">
        <f t="shared" si="1"/>
        <v>0</v>
      </c>
      <c r="AO11" s="7">
        <f t="shared" si="1"/>
        <v>0</v>
      </c>
      <c r="AP11" s="7">
        <f t="shared" si="1"/>
        <v>0</v>
      </c>
      <c r="AQ11" s="7">
        <f t="shared" si="1"/>
        <v>0</v>
      </c>
      <c r="AR11" s="7">
        <f t="shared" si="1"/>
        <v>0</v>
      </c>
      <c r="AS11" s="7">
        <f t="shared" si="1"/>
        <v>0</v>
      </c>
      <c r="AT11" s="7">
        <f t="shared" si="1"/>
        <v>0</v>
      </c>
      <c r="AU11" s="7">
        <f t="shared" si="1"/>
        <v>0</v>
      </c>
      <c r="AV11" s="7">
        <f t="shared" si="1"/>
        <v>0</v>
      </c>
      <c r="AW11" s="7">
        <f>AW12+AW13+AW14+AW15</f>
        <v>0</v>
      </c>
      <c r="AX11" s="50">
        <f>AX12+AX13+AX14+AX15</f>
        <v>0</v>
      </c>
      <c r="AY11" s="7"/>
      <c r="AZ11" s="7"/>
      <c r="BA11" s="7">
        <f>AX11+X11</f>
        <v>0</v>
      </c>
      <c r="BB11" s="8"/>
      <c r="BC11" s="13"/>
    </row>
    <row r="12" spans="1:55" s="10" customFormat="1" ht="22.5" customHeight="1">
      <c r="A12" s="57"/>
      <c r="B12" s="38" t="s">
        <v>83</v>
      </c>
      <c r="C12" s="5" t="s">
        <v>22</v>
      </c>
      <c r="D12" s="15">
        <v>3</v>
      </c>
      <c r="E12" s="15">
        <v>3</v>
      </c>
      <c r="F12" s="15">
        <v>3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3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28" t="s">
        <v>16</v>
      </c>
      <c r="V12" s="15" t="s">
        <v>16</v>
      </c>
      <c r="W12" s="15">
        <f>D12+E12+F12+G12+H12+I12+J12+K12+L12+M12+N12+O12+P12+Q12+R12+S12+T12</f>
        <v>38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>
        <f>AV12+AU12+AT12+AS12+AR12+AQ12+AP12+AO12+AN12+AM12+AL12+AK12+AJ12+AI12+AH12+AG12+AF12+AE12+AD12+AC12+AB12+AA12</f>
        <v>0</v>
      </c>
      <c r="AY12" s="9"/>
      <c r="AZ12" s="9"/>
      <c r="BA12" s="7">
        <f aca="true" t="shared" si="2" ref="BA12:BA18">AX12+W12</f>
        <v>38</v>
      </c>
      <c r="BB12" s="9"/>
      <c r="BC12" s="17"/>
    </row>
    <row r="13" spans="1:57" ht="24" customHeight="1">
      <c r="A13" s="57"/>
      <c r="B13" s="38" t="s">
        <v>84</v>
      </c>
      <c r="C13" s="5" t="s">
        <v>28</v>
      </c>
      <c r="D13" s="15">
        <v>2</v>
      </c>
      <c r="E13" s="15">
        <v>2</v>
      </c>
      <c r="F13" s="15">
        <v>2</v>
      </c>
      <c r="G13" s="15">
        <v>3</v>
      </c>
      <c r="H13" s="15">
        <v>3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3</v>
      </c>
      <c r="O13" s="15">
        <v>2</v>
      </c>
      <c r="P13" s="15">
        <v>2</v>
      </c>
      <c r="Q13" s="15">
        <v>2</v>
      </c>
      <c r="R13" s="15">
        <v>2</v>
      </c>
      <c r="S13" s="15">
        <v>3</v>
      </c>
      <c r="T13" s="15">
        <v>3</v>
      </c>
      <c r="U13" s="28" t="s">
        <v>16</v>
      </c>
      <c r="V13" s="15" t="s">
        <v>16</v>
      </c>
      <c r="W13" s="15">
        <f>D13+E13+F13+G13+H13+I13+J13+K13+L13+M13+N13+O13+P13+Q13+R13+S13+T13</f>
        <v>39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>
        <f aca="true" t="shared" si="3" ref="AX13:AX41">AV13+AU13+AT13+AS13+AR13+AQ13+AP13+AO13+AN13+AM13+AL13+AK13+AJ13+AI13+AH13+AG13+AF13+AE13+AD13+AC13+AB13+AA13</f>
        <v>0</v>
      </c>
      <c r="AY13" s="20"/>
      <c r="AZ13" s="9"/>
      <c r="BA13" s="7">
        <f t="shared" si="2"/>
        <v>39</v>
      </c>
      <c r="BB13" s="9"/>
      <c r="BC13" s="17"/>
      <c r="BD13" s="10"/>
      <c r="BE13" s="10"/>
    </row>
    <row r="14" spans="1:55" ht="28.5" customHeight="1">
      <c r="A14" s="57"/>
      <c r="B14" s="38" t="s">
        <v>86</v>
      </c>
      <c r="C14" s="42" t="s">
        <v>121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/>
      <c r="T14" s="15"/>
      <c r="U14" s="28" t="s">
        <v>16</v>
      </c>
      <c r="V14" s="15" t="s">
        <v>16</v>
      </c>
      <c r="W14" s="15">
        <f>D14+E14+F14+G14+H14+I14+J14+K14+L14+M14+N14+O14+P14+Q14+R14+S14+T14</f>
        <v>30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>
        <f t="shared" si="3"/>
        <v>0</v>
      </c>
      <c r="AY14" s="9"/>
      <c r="AZ14" s="9"/>
      <c r="BA14" s="7">
        <f t="shared" si="2"/>
        <v>30</v>
      </c>
      <c r="BB14" s="9"/>
      <c r="BC14" s="17"/>
    </row>
    <row r="15" spans="1:55" ht="18.75" customHeight="1">
      <c r="A15" s="57"/>
      <c r="B15" s="38" t="s">
        <v>89</v>
      </c>
      <c r="C15" s="5" t="s">
        <v>122</v>
      </c>
      <c r="D15" s="15">
        <v>2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  <c r="Q15" s="15">
        <v>2</v>
      </c>
      <c r="R15" s="15">
        <v>2</v>
      </c>
      <c r="S15" s="15">
        <v>3</v>
      </c>
      <c r="T15" s="15">
        <v>3</v>
      </c>
      <c r="U15" s="28" t="s">
        <v>16</v>
      </c>
      <c r="V15" s="15" t="s">
        <v>16</v>
      </c>
      <c r="W15" s="15">
        <f>D15+E15+F15+G15+H15+I15+J15+K15+L15+M15+N15+O15+P15+Q15+R15+S15+T15</f>
        <v>36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>
        <f t="shared" si="3"/>
        <v>0</v>
      </c>
      <c r="AY15" s="9"/>
      <c r="AZ15" s="9"/>
      <c r="BA15" s="7">
        <f t="shared" si="2"/>
        <v>36</v>
      </c>
      <c r="BB15" s="9"/>
      <c r="BC15" s="17"/>
    </row>
    <row r="16" spans="1:55" s="10" customFormat="1" ht="34.5" customHeight="1">
      <c r="A16" s="57"/>
      <c r="B16" s="38" t="s">
        <v>93</v>
      </c>
      <c r="C16" s="14" t="s">
        <v>42</v>
      </c>
      <c r="D16" s="7">
        <f aca="true" t="shared" si="4" ref="D16:T16">D17+D18</f>
        <v>6</v>
      </c>
      <c r="E16" s="7">
        <f t="shared" si="4"/>
        <v>6</v>
      </c>
      <c r="F16" s="7">
        <f t="shared" si="4"/>
        <v>6</v>
      </c>
      <c r="G16" s="7">
        <f t="shared" si="4"/>
        <v>6</v>
      </c>
      <c r="H16" s="7">
        <f t="shared" si="4"/>
        <v>6</v>
      </c>
      <c r="I16" s="7">
        <f t="shared" si="4"/>
        <v>5</v>
      </c>
      <c r="J16" s="7">
        <f t="shared" si="4"/>
        <v>5</v>
      </c>
      <c r="K16" s="7">
        <f t="shared" si="4"/>
        <v>5</v>
      </c>
      <c r="L16" s="7">
        <f t="shared" si="4"/>
        <v>5</v>
      </c>
      <c r="M16" s="7">
        <f t="shared" si="4"/>
        <v>5</v>
      </c>
      <c r="N16" s="7">
        <f t="shared" si="4"/>
        <v>5</v>
      </c>
      <c r="O16" s="7">
        <f t="shared" si="4"/>
        <v>5</v>
      </c>
      <c r="P16" s="7">
        <f t="shared" si="4"/>
        <v>5</v>
      </c>
      <c r="Q16" s="7">
        <f t="shared" si="4"/>
        <v>5</v>
      </c>
      <c r="R16" s="7">
        <f t="shared" si="4"/>
        <v>5</v>
      </c>
      <c r="S16" s="7">
        <f t="shared" si="4"/>
        <v>5</v>
      </c>
      <c r="T16" s="7">
        <f t="shared" si="4"/>
        <v>5</v>
      </c>
      <c r="U16" s="28" t="s">
        <v>16</v>
      </c>
      <c r="V16" s="15" t="s">
        <v>16</v>
      </c>
      <c r="W16" s="7">
        <f>W17+W18</f>
        <v>90</v>
      </c>
      <c r="X16" s="7"/>
      <c r="Y16" s="7"/>
      <c r="Z16" s="7">
        <f>Z17+Z18</f>
        <v>0</v>
      </c>
      <c r="AA16" s="7">
        <f>AA17+AA18</f>
        <v>3</v>
      </c>
      <c r="AB16" s="7">
        <f aca="true" t="shared" si="5" ref="AB16:AV16">AB17+AB18</f>
        <v>3</v>
      </c>
      <c r="AC16" s="7">
        <f t="shared" si="5"/>
        <v>3</v>
      </c>
      <c r="AD16" s="7">
        <f t="shared" si="5"/>
        <v>3</v>
      </c>
      <c r="AE16" s="7">
        <f t="shared" si="5"/>
        <v>3</v>
      </c>
      <c r="AF16" s="7">
        <f t="shared" si="5"/>
        <v>3</v>
      </c>
      <c r="AG16" s="7">
        <f t="shared" si="5"/>
        <v>3</v>
      </c>
      <c r="AH16" s="7">
        <f t="shared" si="5"/>
        <v>3</v>
      </c>
      <c r="AI16" s="7">
        <f t="shared" si="5"/>
        <v>3</v>
      </c>
      <c r="AJ16" s="7">
        <f t="shared" si="5"/>
        <v>3</v>
      </c>
      <c r="AK16" s="7">
        <f t="shared" si="5"/>
        <v>3</v>
      </c>
      <c r="AL16" s="7">
        <f t="shared" si="5"/>
        <v>3</v>
      </c>
      <c r="AM16" s="7">
        <f t="shared" si="5"/>
        <v>3</v>
      </c>
      <c r="AN16" s="7">
        <f t="shared" si="5"/>
        <v>3</v>
      </c>
      <c r="AO16" s="7">
        <f t="shared" si="5"/>
        <v>3</v>
      </c>
      <c r="AP16" s="7">
        <f t="shared" si="5"/>
        <v>3</v>
      </c>
      <c r="AQ16" s="7">
        <f t="shared" si="5"/>
        <v>3</v>
      </c>
      <c r="AR16" s="7">
        <f t="shared" si="5"/>
        <v>3</v>
      </c>
      <c r="AS16" s="7">
        <f t="shared" si="5"/>
        <v>3</v>
      </c>
      <c r="AT16" s="7">
        <f t="shared" si="5"/>
        <v>3</v>
      </c>
      <c r="AU16" s="7">
        <f t="shared" si="5"/>
        <v>3</v>
      </c>
      <c r="AV16" s="7">
        <f t="shared" si="5"/>
        <v>3</v>
      </c>
      <c r="AW16" s="7">
        <f>AW17+AW18</f>
        <v>0</v>
      </c>
      <c r="AX16" s="37">
        <f t="shared" si="3"/>
        <v>66</v>
      </c>
      <c r="AY16" s="33"/>
      <c r="AZ16" s="33"/>
      <c r="BA16" s="7">
        <f t="shared" si="2"/>
        <v>156</v>
      </c>
      <c r="BB16" s="8"/>
      <c r="BC16" s="13"/>
    </row>
    <row r="17" spans="1:57" ht="45.75" customHeight="1">
      <c r="A17" s="57"/>
      <c r="B17" s="38" t="s">
        <v>94</v>
      </c>
      <c r="C17" s="40" t="s">
        <v>97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3</v>
      </c>
      <c r="L17" s="15">
        <v>3</v>
      </c>
      <c r="M17" s="15">
        <v>3</v>
      </c>
      <c r="N17" s="15">
        <v>3</v>
      </c>
      <c r="O17" s="15">
        <v>3</v>
      </c>
      <c r="P17" s="15">
        <v>3</v>
      </c>
      <c r="Q17" s="15">
        <v>3</v>
      </c>
      <c r="R17" s="15">
        <v>3</v>
      </c>
      <c r="S17" s="15">
        <v>3</v>
      </c>
      <c r="T17" s="15">
        <v>3</v>
      </c>
      <c r="U17" s="28" t="s">
        <v>16</v>
      </c>
      <c r="V17" s="15" t="s">
        <v>16</v>
      </c>
      <c r="W17" s="15">
        <f>T17+S17+R17+Q17+P17+O17+N17+M17+L17+K17+J17+I17+H17+G17+F17+E17+D17</f>
        <v>51</v>
      </c>
      <c r="X17" s="15"/>
      <c r="Y17" s="15"/>
      <c r="Z17" s="15"/>
      <c r="AA17" s="15">
        <v>3</v>
      </c>
      <c r="AB17" s="15">
        <v>3</v>
      </c>
      <c r="AC17" s="15">
        <v>3</v>
      </c>
      <c r="AD17" s="15">
        <v>3</v>
      </c>
      <c r="AE17" s="15">
        <v>3</v>
      </c>
      <c r="AF17" s="15">
        <v>3</v>
      </c>
      <c r="AG17" s="15">
        <v>3</v>
      </c>
      <c r="AH17" s="15">
        <v>3</v>
      </c>
      <c r="AI17" s="15">
        <v>3</v>
      </c>
      <c r="AJ17" s="15">
        <v>3</v>
      </c>
      <c r="AK17" s="15">
        <v>3</v>
      </c>
      <c r="AL17" s="15">
        <v>3</v>
      </c>
      <c r="AM17" s="15">
        <v>3</v>
      </c>
      <c r="AN17" s="15">
        <v>3</v>
      </c>
      <c r="AO17" s="15">
        <v>3</v>
      </c>
      <c r="AP17" s="15">
        <v>3</v>
      </c>
      <c r="AQ17" s="15">
        <v>3</v>
      </c>
      <c r="AR17" s="15">
        <v>3</v>
      </c>
      <c r="AS17" s="15">
        <v>3</v>
      </c>
      <c r="AT17" s="15">
        <v>3</v>
      </c>
      <c r="AU17" s="15">
        <v>3</v>
      </c>
      <c r="AV17" s="15">
        <v>3</v>
      </c>
      <c r="AW17" s="15"/>
      <c r="AX17" s="15">
        <f t="shared" si="3"/>
        <v>66</v>
      </c>
      <c r="AY17" s="9"/>
      <c r="AZ17" s="9"/>
      <c r="BA17" s="7">
        <f t="shared" si="2"/>
        <v>117</v>
      </c>
      <c r="BB17" s="15"/>
      <c r="BC17" s="22"/>
      <c r="BD17" s="10"/>
      <c r="BE17" s="10"/>
    </row>
    <row r="18" spans="1:55" s="10" customFormat="1" ht="31.5" customHeight="1">
      <c r="A18" s="57"/>
      <c r="B18" s="38" t="s">
        <v>95</v>
      </c>
      <c r="C18" s="5" t="s">
        <v>98</v>
      </c>
      <c r="D18" s="15">
        <v>3</v>
      </c>
      <c r="E18" s="15">
        <v>3</v>
      </c>
      <c r="F18" s="15">
        <v>3</v>
      </c>
      <c r="G18" s="15">
        <v>3</v>
      </c>
      <c r="H18" s="15">
        <v>3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2</v>
      </c>
      <c r="U18" s="28" t="s">
        <v>16</v>
      </c>
      <c r="V18" s="15" t="s">
        <v>16</v>
      </c>
      <c r="W18" s="15">
        <f>T18+S18+R18+Q18+P18+O18+N18+M18+L18+K18+J18+I18+H18+G18+F18+E18+D18</f>
        <v>39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>
        <f t="shared" si="3"/>
        <v>0</v>
      </c>
      <c r="AY18" s="20"/>
      <c r="AZ18" s="9"/>
      <c r="BA18" s="7">
        <f t="shared" si="2"/>
        <v>39</v>
      </c>
      <c r="BB18" s="11"/>
      <c r="BC18" s="19"/>
    </row>
    <row r="19" spans="1:55" ht="43.5" customHeight="1">
      <c r="A19" s="57"/>
      <c r="B19" s="38" t="s">
        <v>14</v>
      </c>
      <c r="C19" s="14" t="s">
        <v>15</v>
      </c>
      <c r="D19" s="7">
        <f>D20+D21+D22+D23</f>
        <v>2</v>
      </c>
      <c r="E19" s="7">
        <f aca="true" t="shared" si="6" ref="E19:T19">E20+E21+E22+E23</f>
        <v>2</v>
      </c>
      <c r="F19" s="7">
        <f t="shared" si="6"/>
        <v>2</v>
      </c>
      <c r="G19" s="7">
        <f t="shared" si="6"/>
        <v>2</v>
      </c>
      <c r="H19" s="7">
        <f t="shared" si="6"/>
        <v>2</v>
      </c>
      <c r="I19" s="7">
        <f t="shared" si="6"/>
        <v>2</v>
      </c>
      <c r="J19" s="7">
        <f t="shared" si="6"/>
        <v>2</v>
      </c>
      <c r="K19" s="7">
        <f t="shared" si="6"/>
        <v>2</v>
      </c>
      <c r="L19" s="7">
        <f t="shared" si="6"/>
        <v>2</v>
      </c>
      <c r="M19" s="7">
        <f t="shared" si="6"/>
        <v>2</v>
      </c>
      <c r="N19" s="7">
        <f t="shared" si="6"/>
        <v>2</v>
      </c>
      <c r="O19" s="7">
        <f t="shared" si="6"/>
        <v>2</v>
      </c>
      <c r="P19" s="7">
        <f t="shared" si="6"/>
        <v>2</v>
      </c>
      <c r="Q19" s="7">
        <f t="shared" si="6"/>
        <v>2</v>
      </c>
      <c r="R19" s="7">
        <f t="shared" si="6"/>
        <v>2</v>
      </c>
      <c r="S19" s="7">
        <f t="shared" si="6"/>
        <v>2</v>
      </c>
      <c r="T19" s="7">
        <f t="shared" si="6"/>
        <v>2</v>
      </c>
      <c r="U19" s="28" t="s">
        <v>16</v>
      </c>
      <c r="V19" s="15" t="s">
        <v>16</v>
      </c>
      <c r="W19" s="7">
        <f>W20+W21+W23+W22</f>
        <v>34</v>
      </c>
      <c r="X19" s="7"/>
      <c r="Y19" s="7"/>
      <c r="Z19" s="7">
        <f>Z20+Z21+Z22+Z23</f>
        <v>0</v>
      </c>
      <c r="AA19" s="7">
        <f aca="true" t="shared" si="7" ref="AA19:AX19">AA20+AA21+AA22+AA23</f>
        <v>8</v>
      </c>
      <c r="AB19" s="7">
        <f t="shared" si="7"/>
        <v>8</v>
      </c>
      <c r="AC19" s="7">
        <f t="shared" si="7"/>
        <v>8</v>
      </c>
      <c r="AD19" s="7">
        <f t="shared" si="7"/>
        <v>8</v>
      </c>
      <c r="AE19" s="7">
        <f t="shared" si="7"/>
        <v>8</v>
      </c>
      <c r="AF19" s="7">
        <f t="shared" si="7"/>
        <v>8</v>
      </c>
      <c r="AG19" s="7">
        <f t="shared" si="7"/>
        <v>8</v>
      </c>
      <c r="AH19" s="7">
        <f t="shared" si="7"/>
        <v>8</v>
      </c>
      <c r="AI19" s="7">
        <f t="shared" si="7"/>
        <v>8</v>
      </c>
      <c r="AJ19" s="7">
        <f t="shared" si="7"/>
        <v>8</v>
      </c>
      <c r="AK19" s="7">
        <f t="shared" si="7"/>
        <v>8</v>
      </c>
      <c r="AL19" s="7">
        <f t="shared" si="7"/>
        <v>7</v>
      </c>
      <c r="AM19" s="7">
        <f t="shared" si="7"/>
        <v>7</v>
      </c>
      <c r="AN19" s="7">
        <f t="shared" si="7"/>
        <v>7</v>
      </c>
      <c r="AO19" s="7">
        <f t="shared" si="7"/>
        <v>7</v>
      </c>
      <c r="AP19" s="7">
        <f t="shared" si="7"/>
        <v>7</v>
      </c>
      <c r="AQ19" s="7">
        <f t="shared" si="7"/>
        <v>7</v>
      </c>
      <c r="AR19" s="7">
        <f t="shared" si="7"/>
        <v>7</v>
      </c>
      <c r="AS19" s="7">
        <f t="shared" si="7"/>
        <v>7</v>
      </c>
      <c r="AT19" s="7">
        <f t="shared" si="7"/>
        <v>7</v>
      </c>
      <c r="AU19" s="7">
        <f t="shared" si="7"/>
        <v>7</v>
      </c>
      <c r="AV19" s="7">
        <f t="shared" si="7"/>
        <v>8</v>
      </c>
      <c r="AW19" s="7">
        <f t="shared" si="7"/>
        <v>0</v>
      </c>
      <c r="AX19" s="7">
        <f t="shared" si="7"/>
        <v>166</v>
      </c>
      <c r="AY19" s="7"/>
      <c r="AZ19" s="7"/>
      <c r="BA19" s="7">
        <f>BA20+BA21+BA22+BA23</f>
        <v>200</v>
      </c>
      <c r="BB19" s="8"/>
      <c r="BC19" s="13"/>
    </row>
    <row r="20" spans="1:57" ht="27.75" customHeight="1">
      <c r="A20" s="57"/>
      <c r="B20" s="44" t="s">
        <v>25</v>
      </c>
      <c r="C20" s="5" t="s">
        <v>28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8" t="s">
        <v>16</v>
      </c>
      <c r="V20" s="15" t="s">
        <v>16</v>
      </c>
      <c r="W20" s="15">
        <f>T20+S20+R20+Q20+P20+O20+N20+M20+L20+K20+J20+I20+H20+G20+F20+E20+D20</f>
        <v>0</v>
      </c>
      <c r="X20" s="15"/>
      <c r="Y20" s="15"/>
      <c r="Z20" s="15"/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15">
        <v>2</v>
      </c>
      <c r="AT20" s="15">
        <v>2</v>
      </c>
      <c r="AU20" s="15">
        <v>2</v>
      </c>
      <c r="AV20" s="15">
        <v>2</v>
      </c>
      <c r="AW20" s="15"/>
      <c r="AX20" s="15">
        <f t="shared" si="3"/>
        <v>44</v>
      </c>
      <c r="AY20" s="20"/>
      <c r="AZ20" s="20"/>
      <c r="BA20" s="16">
        <f aca="true" t="shared" si="8" ref="BA19:BA24">W20+AX20</f>
        <v>44</v>
      </c>
      <c r="BB20" s="9"/>
      <c r="BC20" s="17"/>
      <c r="BD20" s="10"/>
      <c r="BE20" s="10"/>
    </row>
    <row r="21" spans="1:55" ht="27.75" customHeight="1">
      <c r="A21" s="57"/>
      <c r="B21" s="44" t="s">
        <v>26</v>
      </c>
      <c r="C21" s="5" t="s">
        <v>22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8" t="s">
        <v>16</v>
      </c>
      <c r="V21" s="15" t="s">
        <v>16</v>
      </c>
      <c r="W21" s="15">
        <f>T21+S21+R21+Q21+P21+O21+N21+M21+L21+K21+J21+I21+H21+G21+F21+E21+D21</f>
        <v>0</v>
      </c>
      <c r="X21" s="15"/>
      <c r="Y21" s="15"/>
      <c r="Z21" s="15"/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15">
        <v>2</v>
      </c>
      <c r="AN21" s="15">
        <v>2</v>
      </c>
      <c r="AO21" s="15">
        <v>2</v>
      </c>
      <c r="AP21" s="15">
        <v>2</v>
      </c>
      <c r="AQ21" s="15">
        <v>2</v>
      </c>
      <c r="AR21" s="15">
        <v>2</v>
      </c>
      <c r="AS21" s="15">
        <v>2</v>
      </c>
      <c r="AT21" s="15">
        <v>2</v>
      </c>
      <c r="AU21" s="15">
        <v>2</v>
      </c>
      <c r="AV21" s="15">
        <v>2</v>
      </c>
      <c r="AW21" s="15"/>
      <c r="AX21" s="15">
        <f t="shared" si="3"/>
        <v>44</v>
      </c>
      <c r="AY21" s="9"/>
      <c r="AZ21" s="9"/>
      <c r="BA21" s="16">
        <f t="shared" si="8"/>
        <v>44</v>
      </c>
      <c r="BB21" s="11"/>
      <c r="BC21" s="19"/>
    </row>
    <row r="22" spans="1:55" ht="27.75" customHeight="1">
      <c r="A22" s="57"/>
      <c r="B22" s="44" t="s">
        <v>27</v>
      </c>
      <c r="C22" s="42" t="s">
        <v>23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28" t="s">
        <v>16</v>
      </c>
      <c r="V22" s="15" t="s">
        <v>16</v>
      </c>
      <c r="W22" s="15">
        <f>T22+S22+R22+Q22+P22+O22+N22+M22+L22+K22+J22+I22+H22+G22+F22+E22+D22</f>
        <v>34</v>
      </c>
      <c r="X22" s="15"/>
      <c r="Y22" s="15"/>
      <c r="Z22" s="15"/>
      <c r="AA22" s="15">
        <v>2</v>
      </c>
      <c r="AB22" s="15">
        <v>2</v>
      </c>
      <c r="AC22" s="15">
        <v>2</v>
      </c>
      <c r="AD22" s="15">
        <v>2</v>
      </c>
      <c r="AE22" s="15">
        <v>2</v>
      </c>
      <c r="AF22" s="15">
        <v>2</v>
      </c>
      <c r="AG22" s="15">
        <v>2</v>
      </c>
      <c r="AH22" s="15">
        <v>2</v>
      </c>
      <c r="AI22" s="15">
        <v>2</v>
      </c>
      <c r="AJ22" s="15">
        <v>2</v>
      </c>
      <c r="AK22" s="15">
        <v>2</v>
      </c>
      <c r="AL22" s="15">
        <v>2</v>
      </c>
      <c r="AM22" s="15">
        <v>2</v>
      </c>
      <c r="AN22" s="15">
        <v>2</v>
      </c>
      <c r="AO22" s="15">
        <v>2</v>
      </c>
      <c r="AP22" s="15">
        <v>2</v>
      </c>
      <c r="AQ22" s="15">
        <v>2</v>
      </c>
      <c r="AR22" s="15">
        <v>2</v>
      </c>
      <c r="AS22" s="15">
        <v>2</v>
      </c>
      <c r="AT22" s="15">
        <v>2</v>
      </c>
      <c r="AU22" s="15">
        <v>2</v>
      </c>
      <c r="AV22" s="15">
        <v>2</v>
      </c>
      <c r="AW22" s="15"/>
      <c r="AX22" s="15">
        <f t="shared" si="3"/>
        <v>44</v>
      </c>
      <c r="AY22" s="9"/>
      <c r="AZ22" s="9"/>
      <c r="BA22" s="16">
        <f t="shared" si="8"/>
        <v>78</v>
      </c>
      <c r="BB22" s="11"/>
      <c r="BC22" s="19"/>
    </row>
    <row r="23" spans="1:55" ht="27.75" customHeight="1">
      <c r="A23" s="57"/>
      <c r="B23" s="44" t="s">
        <v>127</v>
      </c>
      <c r="C23" s="42" t="s">
        <v>129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8" t="s">
        <v>16</v>
      </c>
      <c r="V23" s="15" t="s">
        <v>16</v>
      </c>
      <c r="W23" s="15">
        <f>T23+S23+R23+Q23+P23+O23+N23+M23+L23+K23+J23+I23+H23+G23+F23+E23+D23</f>
        <v>0</v>
      </c>
      <c r="X23" s="25"/>
      <c r="Y23" s="25"/>
      <c r="Z23" s="15"/>
      <c r="AA23" s="15">
        <v>2</v>
      </c>
      <c r="AB23" s="15">
        <v>2</v>
      </c>
      <c r="AC23" s="15">
        <v>2</v>
      </c>
      <c r="AD23" s="15">
        <v>2</v>
      </c>
      <c r="AE23" s="15">
        <v>2</v>
      </c>
      <c r="AF23" s="15">
        <v>2</v>
      </c>
      <c r="AG23" s="15">
        <v>2</v>
      </c>
      <c r="AH23" s="15">
        <v>2</v>
      </c>
      <c r="AI23" s="15">
        <v>2</v>
      </c>
      <c r="AJ23" s="15">
        <v>2</v>
      </c>
      <c r="AK23" s="15">
        <v>2</v>
      </c>
      <c r="AL23" s="15">
        <v>1</v>
      </c>
      <c r="AM23" s="15">
        <v>1</v>
      </c>
      <c r="AN23" s="15">
        <v>1</v>
      </c>
      <c r="AO23" s="15">
        <v>1</v>
      </c>
      <c r="AP23" s="15">
        <v>1</v>
      </c>
      <c r="AQ23" s="15">
        <v>1</v>
      </c>
      <c r="AR23" s="15">
        <v>1</v>
      </c>
      <c r="AS23" s="15">
        <v>1</v>
      </c>
      <c r="AT23" s="15">
        <v>1</v>
      </c>
      <c r="AU23" s="15">
        <v>1</v>
      </c>
      <c r="AV23" s="15">
        <v>2</v>
      </c>
      <c r="AW23" s="15"/>
      <c r="AX23" s="15">
        <f t="shared" si="3"/>
        <v>34</v>
      </c>
      <c r="AY23" s="25"/>
      <c r="AZ23" s="25"/>
      <c r="BA23" s="16">
        <f t="shared" si="8"/>
        <v>34</v>
      </c>
      <c r="BB23" s="11"/>
      <c r="BC23" s="19"/>
    </row>
    <row r="24" spans="1:55" ht="40.5" customHeight="1">
      <c r="A24" s="57"/>
      <c r="B24" s="45" t="s">
        <v>29</v>
      </c>
      <c r="C24" s="46" t="s">
        <v>31</v>
      </c>
      <c r="D24" s="24">
        <f>D25</f>
        <v>0</v>
      </c>
      <c r="E24" s="24">
        <f aca="true" t="shared" si="9" ref="E24:T24">E25</f>
        <v>0</v>
      </c>
      <c r="F24" s="24">
        <f t="shared" si="9"/>
        <v>0</v>
      </c>
      <c r="G24" s="24">
        <f t="shared" si="9"/>
        <v>0</v>
      </c>
      <c r="H24" s="24">
        <f t="shared" si="9"/>
        <v>0</v>
      </c>
      <c r="I24" s="24">
        <f t="shared" si="9"/>
        <v>0</v>
      </c>
      <c r="J24" s="24">
        <f t="shared" si="9"/>
        <v>0</v>
      </c>
      <c r="K24" s="24">
        <f t="shared" si="9"/>
        <v>0</v>
      </c>
      <c r="L24" s="24">
        <f t="shared" si="9"/>
        <v>0</v>
      </c>
      <c r="M24" s="24">
        <f t="shared" si="9"/>
        <v>0</v>
      </c>
      <c r="N24" s="24">
        <f t="shared" si="9"/>
        <v>0</v>
      </c>
      <c r="O24" s="24">
        <f t="shared" si="9"/>
        <v>0</v>
      </c>
      <c r="P24" s="24">
        <f t="shared" si="9"/>
        <v>0</v>
      </c>
      <c r="Q24" s="24">
        <f t="shared" si="9"/>
        <v>0</v>
      </c>
      <c r="R24" s="24">
        <f t="shared" si="9"/>
        <v>0</v>
      </c>
      <c r="S24" s="24">
        <f t="shared" si="9"/>
        <v>0</v>
      </c>
      <c r="T24" s="24">
        <f t="shared" si="9"/>
        <v>0</v>
      </c>
      <c r="U24" s="28" t="s">
        <v>16</v>
      </c>
      <c r="V24" s="15" t="s">
        <v>16</v>
      </c>
      <c r="W24" s="37">
        <f>W25</f>
        <v>0</v>
      </c>
      <c r="X24" s="24"/>
      <c r="Y24" s="24"/>
      <c r="Z24" s="24">
        <f>Z25</f>
        <v>0</v>
      </c>
      <c r="AA24" s="24">
        <f>AA25</f>
        <v>1</v>
      </c>
      <c r="AB24" s="24">
        <f aca="true" t="shared" si="10" ref="AB24:AW24">AB25</f>
        <v>1</v>
      </c>
      <c r="AC24" s="24">
        <f t="shared" si="10"/>
        <v>1</v>
      </c>
      <c r="AD24" s="24">
        <f t="shared" si="10"/>
        <v>1</v>
      </c>
      <c r="AE24" s="24">
        <f t="shared" si="10"/>
        <v>1</v>
      </c>
      <c r="AF24" s="24">
        <f t="shared" si="10"/>
        <v>1</v>
      </c>
      <c r="AG24" s="24">
        <f t="shared" si="10"/>
        <v>1</v>
      </c>
      <c r="AH24" s="24">
        <f t="shared" si="10"/>
        <v>1</v>
      </c>
      <c r="AI24" s="24">
        <f t="shared" si="10"/>
        <v>1</v>
      </c>
      <c r="AJ24" s="24">
        <f t="shared" si="10"/>
        <v>1</v>
      </c>
      <c r="AK24" s="24">
        <f t="shared" si="10"/>
        <v>1</v>
      </c>
      <c r="AL24" s="24">
        <f t="shared" si="10"/>
        <v>1</v>
      </c>
      <c r="AM24" s="24">
        <f t="shared" si="10"/>
        <v>1</v>
      </c>
      <c r="AN24" s="24">
        <f t="shared" si="10"/>
        <v>1</v>
      </c>
      <c r="AO24" s="24">
        <f t="shared" si="10"/>
        <v>1</v>
      </c>
      <c r="AP24" s="24">
        <f t="shared" si="10"/>
        <v>1</v>
      </c>
      <c r="AQ24" s="24">
        <f t="shared" si="10"/>
        <v>1</v>
      </c>
      <c r="AR24" s="24">
        <f t="shared" si="10"/>
        <v>1</v>
      </c>
      <c r="AS24" s="24">
        <f t="shared" si="10"/>
        <v>1</v>
      </c>
      <c r="AT24" s="24">
        <f t="shared" si="10"/>
        <v>1</v>
      </c>
      <c r="AU24" s="24">
        <f t="shared" si="10"/>
        <v>1</v>
      </c>
      <c r="AV24" s="24">
        <f t="shared" si="10"/>
        <v>1</v>
      </c>
      <c r="AW24" s="24">
        <f t="shared" si="10"/>
        <v>0</v>
      </c>
      <c r="AX24" s="37">
        <f t="shared" si="3"/>
        <v>22</v>
      </c>
      <c r="AY24" s="24"/>
      <c r="AZ24" s="24"/>
      <c r="BA24" s="16">
        <f t="shared" si="8"/>
        <v>22</v>
      </c>
      <c r="BB24" s="8"/>
      <c r="BC24" s="13"/>
    </row>
    <row r="25" spans="1:55" ht="41.25" customHeight="1">
      <c r="A25" s="57"/>
      <c r="B25" s="45" t="s">
        <v>30</v>
      </c>
      <c r="C25" s="42" t="s">
        <v>32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8" t="s">
        <v>16</v>
      </c>
      <c r="V25" s="15" t="s">
        <v>16</v>
      </c>
      <c r="W25" s="15">
        <f>SUM(D25:T25)</f>
        <v>0</v>
      </c>
      <c r="X25" s="25"/>
      <c r="Y25" s="25"/>
      <c r="Z25" s="15"/>
      <c r="AA25" s="15">
        <v>1</v>
      </c>
      <c r="AB25" s="15">
        <v>1</v>
      </c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15">
        <v>1</v>
      </c>
      <c r="AJ25" s="15">
        <v>1</v>
      </c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15">
        <v>1</v>
      </c>
      <c r="AR25" s="15">
        <v>1</v>
      </c>
      <c r="AS25" s="15">
        <v>1</v>
      </c>
      <c r="AT25" s="15">
        <v>1</v>
      </c>
      <c r="AU25" s="15">
        <v>1</v>
      </c>
      <c r="AV25" s="15">
        <v>1</v>
      </c>
      <c r="AW25" s="15"/>
      <c r="AX25" s="15">
        <f t="shared" si="3"/>
        <v>22</v>
      </c>
      <c r="AY25" s="25"/>
      <c r="AZ25" s="25"/>
      <c r="BA25" s="16">
        <f>AX25+W25</f>
        <v>22</v>
      </c>
      <c r="BB25" s="9"/>
      <c r="BC25" s="17"/>
    </row>
    <row r="26" spans="1:55" ht="30.75" customHeight="1">
      <c r="A26" s="57"/>
      <c r="B26" s="38" t="s">
        <v>17</v>
      </c>
      <c r="C26" s="14" t="s">
        <v>18</v>
      </c>
      <c r="D26" s="7">
        <f>D27+D28+D29+D30+D31+D32</f>
        <v>9</v>
      </c>
      <c r="E26" s="7">
        <f aca="true" t="shared" si="11" ref="E26:T26">E27+E28+E29+E30+E31+E32</f>
        <v>9</v>
      </c>
      <c r="F26" s="7">
        <f t="shared" si="11"/>
        <v>9</v>
      </c>
      <c r="G26" s="7">
        <f t="shared" si="11"/>
        <v>9</v>
      </c>
      <c r="H26" s="7">
        <f t="shared" si="11"/>
        <v>9</v>
      </c>
      <c r="I26" s="7">
        <f t="shared" si="11"/>
        <v>9</v>
      </c>
      <c r="J26" s="7">
        <f t="shared" si="11"/>
        <v>9</v>
      </c>
      <c r="K26" s="7">
        <f t="shared" si="11"/>
        <v>9</v>
      </c>
      <c r="L26" s="7">
        <f t="shared" si="11"/>
        <v>9</v>
      </c>
      <c r="M26" s="7">
        <f t="shared" si="11"/>
        <v>9</v>
      </c>
      <c r="N26" s="7">
        <f t="shared" si="11"/>
        <v>9</v>
      </c>
      <c r="O26" s="7">
        <f t="shared" si="11"/>
        <v>9</v>
      </c>
      <c r="P26" s="7">
        <f t="shared" si="11"/>
        <v>9</v>
      </c>
      <c r="Q26" s="7">
        <f t="shared" si="11"/>
        <v>9</v>
      </c>
      <c r="R26" s="7">
        <f t="shared" si="11"/>
        <v>9</v>
      </c>
      <c r="S26" s="7">
        <f t="shared" si="11"/>
        <v>9</v>
      </c>
      <c r="T26" s="7">
        <f t="shared" si="11"/>
        <v>9</v>
      </c>
      <c r="U26" s="28" t="s">
        <v>16</v>
      </c>
      <c r="V26" s="15" t="s">
        <v>16</v>
      </c>
      <c r="W26" s="37">
        <f>W27+W28+W29+W30+W31+W32</f>
        <v>153</v>
      </c>
      <c r="X26" s="7"/>
      <c r="Y26" s="7"/>
      <c r="Z26" s="7">
        <f>Z27+Z28+Z29+Z30+Z31+Z32</f>
        <v>0</v>
      </c>
      <c r="AA26" s="7">
        <f>AA27+AA28+AA29+AA30+AA31+AA32</f>
        <v>10</v>
      </c>
      <c r="AB26" s="7">
        <f>AB27+AB28+AB29+AB30+AB31+AB32</f>
        <v>10</v>
      </c>
      <c r="AC26" s="7">
        <f aca="true" t="shared" si="12" ref="AC26:AV26">AC27+AC28+AC29+AC30+AC31+AC32</f>
        <v>10</v>
      </c>
      <c r="AD26" s="7">
        <f t="shared" si="12"/>
        <v>10</v>
      </c>
      <c r="AE26" s="7">
        <f t="shared" si="12"/>
        <v>10</v>
      </c>
      <c r="AF26" s="7">
        <f t="shared" si="12"/>
        <v>10</v>
      </c>
      <c r="AG26" s="7">
        <f t="shared" si="12"/>
        <v>10</v>
      </c>
      <c r="AH26" s="7">
        <f t="shared" si="12"/>
        <v>10</v>
      </c>
      <c r="AI26" s="7">
        <f t="shared" si="12"/>
        <v>10</v>
      </c>
      <c r="AJ26" s="7">
        <f t="shared" si="12"/>
        <v>10</v>
      </c>
      <c r="AK26" s="7">
        <f t="shared" si="12"/>
        <v>10</v>
      </c>
      <c r="AL26" s="7">
        <f t="shared" si="12"/>
        <v>11</v>
      </c>
      <c r="AM26" s="7">
        <f t="shared" si="12"/>
        <v>3</v>
      </c>
      <c r="AN26" s="7">
        <f t="shared" si="12"/>
        <v>4</v>
      </c>
      <c r="AO26" s="7">
        <f t="shared" si="12"/>
        <v>3</v>
      </c>
      <c r="AP26" s="7">
        <f t="shared" si="12"/>
        <v>4</v>
      </c>
      <c r="AQ26" s="7">
        <f t="shared" si="12"/>
        <v>4</v>
      </c>
      <c r="AR26" s="7">
        <f t="shared" si="12"/>
        <v>5</v>
      </c>
      <c r="AS26" s="7">
        <f t="shared" si="12"/>
        <v>5</v>
      </c>
      <c r="AT26" s="7">
        <f t="shared" si="12"/>
        <v>5</v>
      </c>
      <c r="AU26" s="7">
        <f t="shared" si="12"/>
        <v>5</v>
      </c>
      <c r="AV26" s="7">
        <f t="shared" si="12"/>
        <v>9</v>
      </c>
      <c r="AW26" s="7">
        <f>AW27+AW28+AW29+AW30+AW31+AW32</f>
        <v>0</v>
      </c>
      <c r="AX26" s="37">
        <f>AV26+AU26+AT26+AS26+AR26+AQ26+AP26+AO26+AN26+AM26+AL26+AK26+AJ26+AI26+AH26+AG26+AF26+AE26+AD26+AC26+AB26+AA26</f>
        <v>168</v>
      </c>
      <c r="AY26" s="7"/>
      <c r="AZ26" s="7"/>
      <c r="BA26" s="7"/>
      <c r="BB26" s="8"/>
      <c r="BC26" s="13"/>
    </row>
    <row r="27" spans="1:55" ht="24" customHeight="1">
      <c r="A27" s="57"/>
      <c r="B27" s="43" t="s">
        <v>33</v>
      </c>
      <c r="C27" s="42" t="s">
        <v>47</v>
      </c>
      <c r="D27" s="15">
        <v>3</v>
      </c>
      <c r="E27" s="15">
        <v>3</v>
      </c>
      <c r="F27" s="15">
        <v>3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3</v>
      </c>
      <c r="M27" s="15">
        <v>3</v>
      </c>
      <c r="N27" s="15">
        <v>3</v>
      </c>
      <c r="O27" s="15">
        <v>3</v>
      </c>
      <c r="P27" s="15">
        <v>3</v>
      </c>
      <c r="Q27" s="15">
        <v>3</v>
      </c>
      <c r="R27" s="15">
        <v>3</v>
      </c>
      <c r="S27" s="15">
        <v>3</v>
      </c>
      <c r="T27" s="15">
        <v>3</v>
      </c>
      <c r="U27" s="28" t="s">
        <v>16</v>
      </c>
      <c r="V27" s="15" t="s">
        <v>16</v>
      </c>
      <c r="W27" s="15">
        <f aca="true" t="shared" si="13" ref="W27:W39">T27+S27+R27+Q27+P27+O27+N27+M27+L27+K27+J27+I27+H27+G27+F27+E27+D27</f>
        <v>51</v>
      </c>
      <c r="X27" s="15"/>
      <c r="Y27" s="15"/>
      <c r="Z27" s="15"/>
      <c r="AA27" s="15">
        <v>3</v>
      </c>
      <c r="AB27" s="15">
        <v>3</v>
      </c>
      <c r="AC27" s="15">
        <v>3</v>
      </c>
      <c r="AD27" s="15">
        <v>3</v>
      </c>
      <c r="AE27" s="15">
        <v>3</v>
      </c>
      <c r="AF27" s="15">
        <v>3</v>
      </c>
      <c r="AG27" s="15">
        <v>3</v>
      </c>
      <c r="AH27" s="15">
        <v>3</v>
      </c>
      <c r="AI27" s="15">
        <v>3</v>
      </c>
      <c r="AJ27" s="15">
        <v>3</v>
      </c>
      <c r="AK27" s="15">
        <v>3</v>
      </c>
      <c r="AL27" s="15">
        <v>3</v>
      </c>
      <c r="AM27" s="15">
        <v>2</v>
      </c>
      <c r="AN27" s="15">
        <v>2</v>
      </c>
      <c r="AO27" s="15">
        <v>1</v>
      </c>
      <c r="AP27" s="15">
        <v>1</v>
      </c>
      <c r="AQ27" s="15">
        <v>1</v>
      </c>
      <c r="AR27" s="15">
        <v>2</v>
      </c>
      <c r="AS27" s="15">
        <v>2</v>
      </c>
      <c r="AT27" s="15">
        <v>2</v>
      </c>
      <c r="AU27" s="15">
        <v>2</v>
      </c>
      <c r="AV27" s="15">
        <v>2</v>
      </c>
      <c r="AW27" s="15"/>
      <c r="AX27" s="15">
        <f t="shared" si="3"/>
        <v>53</v>
      </c>
      <c r="AY27" s="9"/>
      <c r="AZ27" s="9"/>
      <c r="BA27" s="16">
        <f aca="true" t="shared" si="14" ref="BA27:BA40">W27+AX27</f>
        <v>104</v>
      </c>
      <c r="BB27" s="9"/>
      <c r="BC27" s="17"/>
    </row>
    <row r="28" spans="1:55" ht="29.25" customHeight="1">
      <c r="A28" s="57"/>
      <c r="B28" s="43" t="s">
        <v>123</v>
      </c>
      <c r="C28" s="42" t="s">
        <v>124</v>
      </c>
      <c r="D28" s="15">
        <v>4</v>
      </c>
      <c r="E28" s="15">
        <v>4</v>
      </c>
      <c r="F28" s="15">
        <v>4</v>
      </c>
      <c r="G28" s="15">
        <v>4</v>
      </c>
      <c r="H28" s="15">
        <v>4</v>
      </c>
      <c r="I28" s="15">
        <v>4</v>
      </c>
      <c r="J28" s="15">
        <v>4</v>
      </c>
      <c r="K28" s="15">
        <v>4</v>
      </c>
      <c r="L28" s="15">
        <v>4</v>
      </c>
      <c r="M28" s="15">
        <v>4</v>
      </c>
      <c r="N28" s="15">
        <v>4</v>
      </c>
      <c r="O28" s="15">
        <v>4</v>
      </c>
      <c r="P28" s="15">
        <v>4</v>
      </c>
      <c r="Q28" s="15">
        <v>4</v>
      </c>
      <c r="R28" s="15">
        <v>4</v>
      </c>
      <c r="S28" s="15">
        <v>4</v>
      </c>
      <c r="T28" s="15">
        <v>4</v>
      </c>
      <c r="U28" s="28" t="s">
        <v>16</v>
      </c>
      <c r="V28" s="15" t="s">
        <v>16</v>
      </c>
      <c r="W28" s="15">
        <f t="shared" si="13"/>
        <v>68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25"/>
      <c r="AR28" s="25"/>
      <c r="AS28" s="25"/>
      <c r="AT28" s="25"/>
      <c r="AU28" s="25"/>
      <c r="AV28" s="25"/>
      <c r="AW28" s="25"/>
      <c r="AX28" s="15">
        <f t="shared" si="3"/>
        <v>0</v>
      </c>
      <c r="AY28" s="20"/>
      <c r="AZ28" s="9"/>
      <c r="BA28" s="16">
        <f t="shared" si="14"/>
        <v>68</v>
      </c>
      <c r="BB28" s="9"/>
      <c r="BC28" s="17"/>
    </row>
    <row r="29" spans="1:55" ht="15.75">
      <c r="A29" s="57"/>
      <c r="B29" s="38" t="s">
        <v>125</v>
      </c>
      <c r="C29" s="5" t="s">
        <v>60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8" t="s">
        <v>16</v>
      </c>
      <c r="V29" s="15" t="s">
        <v>16</v>
      </c>
      <c r="W29" s="15">
        <f t="shared" si="13"/>
        <v>0</v>
      </c>
      <c r="X29" s="15"/>
      <c r="Y29" s="15"/>
      <c r="Z29" s="15"/>
      <c r="AA29" s="15">
        <v>2</v>
      </c>
      <c r="AB29" s="15">
        <v>2</v>
      </c>
      <c r="AC29" s="15">
        <v>2</v>
      </c>
      <c r="AD29" s="15">
        <v>2</v>
      </c>
      <c r="AE29" s="15">
        <v>2</v>
      </c>
      <c r="AF29" s="15">
        <v>2</v>
      </c>
      <c r="AG29" s="15">
        <v>2</v>
      </c>
      <c r="AH29" s="15">
        <v>2</v>
      </c>
      <c r="AI29" s="15">
        <v>2</v>
      </c>
      <c r="AJ29" s="15">
        <v>2</v>
      </c>
      <c r="AK29" s="15">
        <v>2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15">
        <v>1</v>
      </c>
      <c r="AR29" s="15">
        <v>1</v>
      </c>
      <c r="AS29" s="15">
        <v>1</v>
      </c>
      <c r="AT29" s="15">
        <v>1</v>
      </c>
      <c r="AU29" s="15">
        <v>1</v>
      </c>
      <c r="AV29" s="15">
        <v>2</v>
      </c>
      <c r="AW29" s="15"/>
      <c r="AX29" s="15">
        <f t="shared" si="3"/>
        <v>34</v>
      </c>
      <c r="AY29" s="9"/>
      <c r="AZ29" s="9"/>
      <c r="BA29" s="16">
        <f t="shared" si="14"/>
        <v>34</v>
      </c>
      <c r="BB29" s="9"/>
      <c r="BC29" s="17"/>
    </row>
    <row r="30" spans="1:56" ht="27" customHeight="1">
      <c r="A30" s="57"/>
      <c r="B30" s="38" t="s">
        <v>107</v>
      </c>
      <c r="C30" s="51" t="s">
        <v>109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8" t="s">
        <v>16</v>
      </c>
      <c r="V30" s="15" t="s">
        <v>16</v>
      </c>
      <c r="W30" s="15">
        <f t="shared" si="13"/>
        <v>0</v>
      </c>
      <c r="X30" s="15"/>
      <c r="Y30" s="15"/>
      <c r="Z30" s="15"/>
      <c r="AA30" s="15">
        <v>2</v>
      </c>
      <c r="AB30" s="15">
        <v>2</v>
      </c>
      <c r="AC30" s="15">
        <v>2</v>
      </c>
      <c r="AD30" s="15">
        <v>2</v>
      </c>
      <c r="AE30" s="15">
        <v>2</v>
      </c>
      <c r="AF30" s="15">
        <v>2</v>
      </c>
      <c r="AG30" s="15">
        <v>2</v>
      </c>
      <c r="AH30" s="15">
        <v>2</v>
      </c>
      <c r="AI30" s="15">
        <v>2</v>
      </c>
      <c r="AJ30" s="15">
        <v>2</v>
      </c>
      <c r="AK30" s="15">
        <v>2</v>
      </c>
      <c r="AL30" s="15">
        <v>4</v>
      </c>
      <c r="AM30" s="15"/>
      <c r="AN30" s="15">
        <v>1</v>
      </c>
      <c r="AO30" s="15">
        <v>1</v>
      </c>
      <c r="AP30" s="15">
        <v>2</v>
      </c>
      <c r="AQ30" s="15">
        <v>2</v>
      </c>
      <c r="AR30" s="15">
        <v>2</v>
      </c>
      <c r="AS30" s="15">
        <v>1</v>
      </c>
      <c r="AT30" s="15">
        <v>1</v>
      </c>
      <c r="AU30" s="15">
        <v>2</v>
      </c>
      <c r="AV30" s="15">
        <v>4</v>
      </c>
      <c r="AW30" s="15"/>
      <c r="AX30" s="15">
        <f t="shared" si="3"/>
        <v>42</v>
      </c>
      <c r="AY30" s="20"/>
      <c r="AZ30" s="9"/>
      <c r="BA30" s="16">
        <f t="shared" si="14"/>
        <v>42</v>
      </c>
      <c r="BB30" s="9"/>
      <c r="BC30" s="17"/>
      <c r="BD30" s="10"/>
    </row>
    <row r="31" spans="2:55" ht="21" customHeight="1">
      <c r="B31" s="38" t="s">
        <v>34</v>
      </c>
      <c r="C31" s="5" t="s">
        <v>49</v>
      </c>
      <c r="D31" s="15">
        <v>1</v>
      </c>
      <c r="E31" s="15">
        <v>1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28" t="s">
        <v>16</v>
      </c>
      <c r="V31" s="15" t="s">
        <v>16</v>
      </c>
      <c r="W31" s="15">
        <f t="shared" si="13"/>
        <v>17</v>
      </c>
      <c r="X31" s="25"/>
      <c r="Y31" s="25"/>
      <c r="Z31" s="15"/>
      <c r="AA31" s="15">
        <v>2</v>
      </c>
      <c r="AB31" s="15">
        <v>2</v>
      </c>
      <c r="AC31" s="15">
        <v>2</v>
      </c>
      <c r="AD31" s="15">
        <v>2</v>
      </c>
      <c r="AE31" s="15">
        <v>2</v>
      </c>
      <c r="AF31" s="15">
        <v>1</v>
      </c>
      <c r="AG31" s="15">
        <v>1</v>
      </c>
      <c r="AH31" s="15">
        <v>1</v>
      </c>
      <c r="AI31" s="15">
        <v>1</v>
      </c>
      <c r="AJ31" s="15">
        <v>1</v>
      </c>
      <c r="AK31" s="15">
        <v>1</v>
      </c>
      <c r="AL31" s="15">
        <v>1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>
        <f t="shared" si="3"/>
        <v>17</v>
      </c>
      <c r="AY31" s="25"/>
      <c r="AZ31" s="25"/>
      <c r="BA31" s="16">
        <f t="shared" si="14"/>
        <v>34</v>
      </c>
      <c r="BB31" s="25"/>
      <c r="BC31" s="26"/>
    </row>
    <row r="32" spans="2:56" ht="35.25" customHeight="1">
      <c r="B32" s="38" t="s">
        <v>35</v>
      </c>
      <c r="C32" s="47" t="s">
        <v>36</v>
      </c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28" t="s">
        <v>16</v>
      </c>
      <c r="V32" s="15" t="s">
        <v>16</v>
      </c>
      <c r="W32" s="15">
        <f t="shared" si="13"/>
        <v>17</v>
      </c>
      <c r="X32" s="15"/>
      <c r="Y32" s="15"/>
      <c r="Z32" s="15"/>
      <c r="AA32" s="15">
        <v>1</v>
      </c>
      <c r="AB32" s="15">
        <v>1</v>
      </c>
      <c r="AC32" s="15">
        <v>1</v>
      </c>
      <c r="AD32" s="15">
        <v>1</v>
      </c>
      <c r="AE32" s="15">
        <v>1</v>
      </c>
      <c r="AF32" s="15">
        <v>2</v>
      </c>
      <c r="AG32" s="15">
        <v>2</v>
      </c>
      <c r="AH32" s="15">
        <v>2</v>
      </c>
      <c r="AI32" s="15">
        <v>2</v>
      </c>
      <c r="AJ32" s="15">
        <v>2</v>
      </c>
      <c r="AK32" s="15">
        <v>2</v>
      </c>
      <c r="AL32" s="15">
        <v>2</v>
      </c>
      <c r="AM32" s="15"/>
      <c r="AN32" s="15"/>
      <c r="AO32" s="15"/>
      <c r="AP32" s="15"/>
      <c r="AQ32" s="15"/>
      <c r="AR32" s="15"/>
      <c r="AS32" s="15">
        <v>1</v>
      </c>
      <c r="AT32" s="15">
        <v>1</v>
      </c>
      <c r="AU32" s="15"/>
      <c r="AV32" s="15">
        <v>1</v>
      </c>
      <c r="AW32" s="15"/>
      <c r="AX32" s="15">
        <f t="shared" si="3"/>
        <v>22</v>
      </c>
      <c r="AY32" s="20"/>
      <c r="AZ32" s="9"/>
      <c r="BA32" s="16">
        <f t="shared" si="14"/>
        <v>39</v>
      </c>
      <c r="BB32" s="9"/>
      <c r="BC32" s="17"/>
      <c r="BD32" s="10"/>
    </row>
    <row r="33" spans="2:55" ht="22.5" customHeight="1">
      <c r="B33" s="38" t="s">
        <v>19</v>
      </c>
      <c r="C33" s="14" t="s">
        <v>20</v>
      </c>
      <c r="D33" s="7">
        <f>D34+D38</f>
        <v>10</v>
      </c>
      <c r="E33" s="7">
        <f aca="true" t="shared" si="15" ref="E33:AW33">E34+E38</f>
        <v>10</v>
      </c>
      <c r="F33" s="7">
        <f t="shared" si="15"/>
        <v>10</v>
      </c>
      <c r="G33" s="7">
        <f t="shared" si="15"/>
        <v>10</v>
      </c>
      <c r="H33" s="7">
        <f t="shared" si="15"/>
        <v>10</v>
      </c>
      <c r="I33" s="7">
        <f t="shared" si="15"/>
        <v>12</v>
      </c>
      <c r="J33" s="7">
        <f t="shared" si="15"/>
        <v>12</v>
      </c>
      <c r="K33" s="7">
        <f t="shared" si="15"/>
        <v>12</v>
      </c>
      <c r="L33" s="7">
        <f t="shared" si="15"/>
        <v>12</v>
      </c>
      <c r="M33" s="7">
        <f t="shared" si="15"/>
        <v>12</v>
      </c>
      <c r="N33" s="7">
        <f t="shared" si="15"/>
        <v>10</v>
      </c>
      <c r="O33" s="7">
        <f t="shared" si="15"/>
        <v>12</v>
      </c>
      <c r="P33" s="7">
        <f t="shared" si="15"/>
        <v>12</v>
      </c>
      <c r="Q33" s="7">
        <f t="shared" si="15"/>
        <v>12</v>
      </c>
      <c r="R33" s="7">
        <f t="shared" si="15"/>
        <v>12</v>
      </c>
      <c r="S33" s="7">
        <f t="shared" si="15"/>
        <v>12</v>
      </c>
      <c r="T33" s="7">
        <f t="shared" si="15"/>
        <v>12</v>
      </c>
      <c r="U33" s="28" t="s">
        <v>16</v>
      </c>
      <c r="V33" s="15" t="s">
        <v>16</v>
      </c>
      <c r="W33" s="15">
        <f>T33+S33+R33+Q33+P33+O33+N33+M33+L33+K33+J33+I33+H33+G33+F33+E33+D33</f>
        <v>192</v>
      </c>
      <c r="X33" s="7">
        <f t="shared" si="15"/>
        <v>0</v>
      </c>
      <c r="Y33" s="7">
        <f t="shared" si="15"/>
        <v>0</v>
      </c>
      <c r="Z33" s="7">
        <f t="shared" si="15"/>
        <v>0</v>
      </c>
      <c r="AA33" s="7">
        <f t="shared" si="15"/>
        <v>14</v>
      </c>
      <c r="AB33" s="7">
        <f t="shared" si="15"/>
        <v>14</v>
      </c>
      <c r="AC33" s="7">
        <f t="shared" si="15"/>
        <v>14</v>
      </c>
      <c r="AD33" s="7">
        <f t="shared" si="15"/>
        <v>14</v>
      </c>
      <c r="AE33" s="7">
        <f t="shared" si="15"/>
        <v>14</v>
      </c>
      <c r="AF33" s="7">
        <f t="shared" si="15"/>
        <v>14</v>
      </c>
      <c r="AG33" s="7">
        <f t="shared" si="15"/>
        <v>14</v>
      </c>
      <c r="AH33" s="7">
        <f t="shared" si="15"/>
        <v>14</v>
      </c>
      <c r="AI33" s="7">
        <f t="shared" si="15"/>
        <v>14</v>
      </c>
      <c r="AJ33" s="7">
        <f t="shared" si="15"/>
        <v>14</v>
      </c>
      <c r="AK33" s="7">
        <f t="shared" si="15"/>
        <v>14</v>
      </c>
      <c r="AL33" s="7">
        <f t="shared" si="15"/>
        <v>14</v>
      </c>
      <c r="AM33" s="7">
        <f t="shared" si="15"/>
        <v>22</v>
      </c>
      <c r="AN33" s="7">
        <f t="shared" si="15"/>
        <v>21</v>
      </c>
      <c r="AO33" s="7">
        <f t="shared" si="15"/>
        <v>22</v>
      </c>
      <c r="AP33" s="7">
        <f t="shared" si="15"/>
        <v>21</v>
      </c>
      <c r="AQ33" s="7">
        <f t="shared" si="15"/>
        <v>21</v>
      </c>
      <c r="AR33" s="7">
        <f t="shared" si="15"/>
        <v>20</v>
      </c>
      <c r="AS33" s="7">
        <f t="shared" si="15"/>
        <v>20</v>
      </c>
      <c r="AT33" s="7">
        <f t="shared" si="15"/>
        <v>20</v>
      </c>
      <c r="AU33" s="7">
        <f t="shared" si="15"/>
        <v>20</v>
      </c>
      <c r="AV33" s="7">
        <f t="shared" si="15"/>
        <v>15</v>
      </c>
      <c r="AW33" s="7">
        <f t="shared" si="15"/>
        <v>0</v>
      </c>
      <c r="AX33" s="15">
        <f t="shared" si="3"/>
        <v>370</v>
      </c>
      <c r="AY33" s="101"/>
      <c r="AZ33" s="101"/>
      <c r="BA33" s="16">
        <f t="shared" si="14"/>
        <v>562</v>
      </c>
      <c r="BB33" s="102"/>
      <c r="BC33" s="103"/>
    </row>
    <row r="34" spans="2:55" ht="62.25" customHeight="1">
      <c r="B34" s="38" t="s">
        <v>110</v>
      </c>
      <c r="C34" s="39" t="s">
        <v>111</v>
      </c>
      <c r="D34" s="7">
        <f>D35+D36+D37</f>
        <v>6</v>
      </c>
      <c r="E34" s="7">
        <f aca="true" t="shared" si="16" ref="E34:AW34">E35+E36+E37</f>
        <v>6</v>
      </c>
      <c r="F34" s="7">
        <f t="shared" si="16"/>
        <v>6</v>
      </c>
      <c r="G34" s="7">
        <f t="shared" si="16"/>
        <v>6</v>
      </c>
      <c r="H34" s="7">
        <f t="shared" si="16"/>
        <v>6</v>
      </c>
      <c r="I34" s="7">
        <f t="shared" si="16"/>
        <v>8</v>
      </c>
      <c r="J34" s="7">
        <f t="shared" si="16"/>
        <v>8</v>
      </c>
      <c r="K34" s="7">
        <f t="shared" si="16"/>
        <v>8</v>
      </c>
      <c r="L34" s="7">
        <f t="shared" si="16"/>
        <v>8</v>
      </c>
      <c r="M34" s="7">
        <f t="shared" si="16"/>
        <v>8</v>
      </c>
      <c r="N34" s="7">
        <f t="shared" si="16"/>
        <v>6</v>
      </c>
      <c r="O34" s="7">
        <f t="shared" si="16"/>
        <v>8</v>
      </c>
      <c r="P34" s="7">
        <f t="shared" si="16"/>
        <v>8</v>
      </c>
      <c r="Q34" s="7">
        <f t="shared" si="16"/>
        <v>8</v>
      </c>
      <c r="R34" s="7">
        <f t="shared" si="16"/>
        <v>8</v>
      </c>
      <c r="S34" s="7">
        <f t="shared" si="16"/>
        <v>8</v>
      </c>
      <c r="T34" s="7">
        <f t="shared" si="16"/>
        <v>8</v>
      </c>
      <c r="U34" s="28" t="s">
        <v>16</v>
      </c>
      <c r="V34" s="15" t="s">
        <v>16</v>
      </c>
      <c r="W34" s="15">
        <f t="shared" si="13"/>
        <v>124</v>
      </c>
      <c r="X34" s="7">
        <f t="shared" si="16"/>
        <v>0</v>
      </c>
      <c r="Y34" s="7">
        <f t="shared" si="16"/>
        <v>0</v>
      </c>
      <c r="Z34" s="7">
        <f t="shared" si="16"/>
        <v>0</v>
      </c>
      <c r="AA34" s="7">
        <f t="shared" si="16"/>
        <v>8</v>
      </c>
      <c r="AB34" s="7">
        <f t="shared" si="16"/>
        <v>8</v>
      </c>
      <c r="AC34" s="7">
        <f t="shared" si="16"/>
        <v>8</v>
      </c>
      <c r="AD34" s="7">
        <f t="shared" si="16"/>
        <v>8</v>
      </c>
      <c r="AE34" s="7">
        <f t="shared" si="16"/>
        <v>8</v>
      </c>
      <c r="AF34" s="7">
        <f t="shared" si="16"/>
        <v>8</v>
      </c>
      <c r="AG34" s="7">
        <f t="shared" si="16"/>
        <v>8</v>
      </c>
      <c r="AH34" s="7">
        <f t="shared" si="16"/>
        <v>8</v>
      </c>
      <c r="AI34" s="7">
        <f t="shared" si="16"/>
        <v>8</v>
      </c>
      <c r="AJ34" s="7">
        <f t="shared" si="16"/>
        <v>8</v>
      </c>
      <c r="AK34" s="7">
        <f t="shared" si="16"/>
        <v>8</v>
      </c>
      <c r="AL34" s="7">
        <f t="shared" si="16"/>
        <v>8</v>
      </c>
      <c r="AM34" s="7">
        <f t="shared" si="16"/>
        <v>16</v>
      </c>
      <c r="AN34" s="7">
        <f t="shared" si="16"/>
        <v>16</v>
      </c>
      <c r="AO34" s="7">
        <f t="shared" si="16"/>
        <v>16</v>
      </c>
      <c r="AP34" s="7">
        <f t="shared" si="16"/>
        <v>4</v>
      </c>
      <c r="AQ34" s="7">
        <f t="shared" si="16"/>
        <v>4</v>
      </c>
      <c r="AR34" s="7">
        <f t="shared" si="16"/>
        <v>4</v>
      </c>
      <c r="AS34" s="7">
        <f t="shared" si="16"/>
        <v>2</v>
      </c>
      <c r="AT34" s="7">
        <f t="shared" si="16"/>
        <v>2</v>
      </c>
      <c r="AU34" s="7">
        <f t="shared" si="16"/>
        <v>2</v>
      </c>
      <c r="AV34" s="7">
        <f t="shared" si="16"/>
        <v>4</v>
      </c>
      <c r="AW34" s="7">
        <f t="shared" si="16"/>
        <v>0</v>
      </c>
      <c r="AX34" s="15">
        <f t="shared" si="3"/>
        <v>166</v>
      </c>
      <c r="AY34" s="101"/>
      <c r="AZ34" s="101"/>
      <c r="BA34" s="16">
        <f t="shared" si="14"/>
        <v>290</v>
      </c>
      <c r="BB34" s="102"/>
      <c r="BC34" s="103"/>
    </row>
    <row r="35" spans="2:55" ht="37.5" customHeight="1">
      <c r="B35" s="44" t="s">
        <v>50</v>
      </c>
      <c r="C35" s="5" t="s">
        <v>51</v>
      </c>
      <c r="D35" s="15">
        <v>2</v>
      </c>
      <c r="E35" s="15">
        <v>2</v>
      </c>
      <c r="F35" s="15">
        <v>2</v>
      </c>
      <c r="G35" s="15">
        <v>2</v>
      </c>
      <c r="H35" s="15">
        <v>2</v>
      </c>
      <c r="I35" s="15">
        <v>4</v>
      </c>
      <c r="J35" s="15">
        <v>4</v>
      </c>
      <c r="K35" s="15">
        <v>4</v>
      </c>
      <c r="L35" s="15">
        <v>4</v>
      </c>
      <c r="M35" s="15">
        <v>4</v>
      </c>
      <c r="N35" s="15">
        <v>4</v>
      </c>
      <c r="O35" s="15"/>
      <c r="P35" s="15"/>
      <c r="Q35" s="15"/>
      <c r="R35" s="15"/>
      <c r="S35" s="15"/>
      <c r="T35" s="15"/>
      <c r="U35" s="28" t="s">
        <v>16</v>
      </c>
      <c r="V35" s="15" t="s">
        <v>16</v>
      </c>
      <c r="W35" s="15">
        <f t="shared" si="13"/>
        <v>34</v>
      </c>
      <c r="X35" s="15"/>
      <c r="Y35" s="15"/>
      <c r="Z35" s="15"/>
      <c r="AA35" s="15">
        <v>4</v>
      </c>
      <c r="AB35" s="15">
        <v>4</v>
      </c>
      <c r="AC35" s="15">
        <v>4</v>
      </c>
      <c r="AD35" s="15">
        <v>4</v>
      </c>
      <c r="AE35" s="15">
        <v>4</v>
      </c>
      <c r="AF35" s="15">
        <v>4</v>
      </c>
      <c r="AG35" s="15">
        <v>4</v>
      </c>
      <c r="AH35" s="15">
        <v>4</v>
      </c>
      <c r="AI35" s="15">
        <v>4</v>
      </c>
      <c r="AJ35" s="15">
        <v>4</v>
      </c>
      <c r="AK35" s="15">
        <v>4</v>
      </c>
      <c r="AL35" s="15">
        <v>4</v>
      </c>
      <c r="AM35" s="15">
        <v>2</v>
      </c>
      <c r="AN35" s="15">
        <v>2</v>
      </c>
      <c r="AO35" s="15">
        <v>2</v>
      </c>
      <c r="AP35" s="15">
        <v>2</v>
      </c>
      <c r="AQ35" s="15">
        <v>2</v>
      </c>
      <c r="AR35" s="15">
        <v>2</v>
      </c>
      <c r="AS35" s="15"/>
      <c r="AT35" s="15">
        <v>2</v>
      </c>
      <c r="AU35" s="15">
        <v>2</v>
      </c>
      <c r="AV35" s="15">
        <v>2</v>
      </c>
      <c r="AW35" s="15"/>
      <c r="AX35" s="15">
        <f t="shared" si="3"/>
        <v>66</v>
      </c>
      <c r="AY35" s="15"/>
      <c r="AZ35" s="15"/>
      <c r="BA35" s="16">
        <f t="shared" si="14"/>
        <v>100</v>
      </c>
      <c r="BB35" s="15"/>
      <c r="BC35" s="22"/>
    </row>
    <row r="36" spans="2:55" ht="34.5" customHeight="1">
      <c r="B36" s="44" t="s">
        <v>52</v>
      </c>
      <c r="C36" s="5" t="s">
        <v>53</v>
      </c>
      <c r="D36" s="23">
        <v>4</v>
      </c>
      <c r="E36" s="23">
        <v>4</v>
      </c>
      <c r="F36" s="23">
        <v>4</v>
      </c>
      <c r="G36" s="23">
        <v>4</v>
      </c>
      <c r="H36" s="23">
        <v>4</v>
      </c>
      <c r="I36" s="23">
        <v>4</v>
      </c>
      <c r="J36" s="23">
        <v>4</v>
      </c>
      <c r="K36" s="23">
        <v>4</v>
      </c>
      <c r="L36" s="23">
        <v>4</v>
      </c>
      <c r="M36" s="23">
        <v>4</v>
      </c>
      <c r="N36" s="23">
        <v>2</v>
      </c>
      <c r="O36" s="23">
        <v>2</v>
      </c>
      <c r="P36" s="23">
        <v>2</v>
      </c>
      <c r="Q36" s="23">
        <v>2</v>
      </c>
      <c r="R36" s="23">
        <v>2</v>
      </c>
      <c r="S36" s="23">
        <v>2</v>
      </c>
      <c r="T36" s="23">
        <v>2</v>
      </c>
      <c r="U36" s="28" t="s">
        <v>16</v>
      </c>
      <c r="V36" s="15" t="s">
        <v>16</v>
      </c>
      <c r="W36" s="15">
        <f t="shared" si="13"/>
        <v>54</v>
      </c>
      <c r="X36" s="23"/>
      <c r="Y36" s="23"/>
      <c r="Z36" s="23"/>
      <c r="AA36" s="23">
        <v>4</v>
      </c>
      <c r="AB36" s="23">
        <v>4</v>
      </c>
      <c r="AC36" s="23">
        <v>4</v>
      </c>
      <c r="AD36" s="23">
        <v>4</v>
      </c>
      <c r="AE36" s="23">
        <v>4</v>
      </c>
      <c r="AF36" s="23">
        <v>4</v>
      </c>
      <c r="AG36" s="23">
        <v>4</v>
      </c>
      <c r="AH36" s="23">
        <v>4</v>
      </c>
      <c r="AI36" s="23">
        <v>4</v>
      </c>
      <c r="AJ36" s="23">
        <v>4</v>
      </c>
      <c r="AK36" s="23">
        <v>4</v>
      </c>
      <c r="AL36" s="23">
        <v>4</v>
      </c>
      <c r="AM36" s="23">
        <v>2</v>
      </c>
      <c r="AN36" s="23">
        <v>2</v>
      </c>
      <c r="AO36" s="23">
        <v>2</v>
      </c>
      <c r="AP36" s="23">
        <v>2</v>
      </c>
      <c r="AQ36" s="23">
        <v>2</v>
      </c>
      <c r="AR36" s="23">
        <v>2</v>
      </c>
      <c r="AS36" s="23">
        <v>2</v>
      </c>
      <c r="AT36" s="23"/>
      <c r="AU36" s="23"/>
      <c r="AV36" s="23">
        <v>2</v>
      </c>
      <c r="AW36" s="23"/>
      <c r="AX36" s="15">
        <f t="shared" si="3"/>
        <v>64</v>
      </c>
      <c r="AY36" s="25"/>
      <c r="AZ36" s="25"/>
      <c r="BA36" s="16">
        <f t="shared" si="14"/>
        <v>118</v>
      </c>
      <c r="BB36" s="11"/>
      <c r="BC36" s="19"/>
    </row>
    <row r="37" spans="2:55" ht="35.25" customHeight="1">
      <c r="B37" s="44" t="s">
        <v>133</v>
      </c>
      <c r="C37" s="5" t="s">
        <v>134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>
        <v>6</v>
      </c>
      <c r="P37" s="27">
        <v>6</v>
      </c>
      <c r="Q37" s="27">
        <v>6</v>
      </c>
      <c r="R37" s="27">
        <v>6</v>
      </c>
      <c r="S37" s="27">
        <v>6</v>
      </c>
      <c r="T37" s="27">
        <v>6</v>
      </c>
      <c r="U37" s="28" t="s">
        <v>16</v>
      </c>
      <c r="V37" s="15" t="s">
        <v>16</v>
      </c>
      <c r="W37" s="15">
        <f t="shared" si="13"/>
        <v>36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>
        <v>12</v>
      </c>
      <c r="AN37" s="23">
        <v>12</v>
      </c>
      <c r="AO37" s="23">
        <v>12</v>
      </c>
      <c r="AP37" s="23"/>
      <c r="AQ37" s="23"/>
      <c r="AR37" s="23"/>
      <c r="AS37" s="27"/>
      <c r="AT37" s="27"/>
      <c r="AU37" s="27"/>
      <c r="AV37" s="27"/>
      <c r="AW37" s="27"/>
      <c r="AX37" s="15">
        <f t="shared" si="3"/>
        <v>36</v>
      </c>
      <c r="AY37" s="27"/>
      <c r="AZ37" s="27"/>
      <c r="BA37" s="16">
        <f t="shared" si="14"/>
        <v>72</v>
      </c>
      <c r="BB37" s="11"/>
      <c r="BC37" s="19"/>
    </row>
    <row r="38" spans="2:55" ht="60.75" customHeight="1">
      <c r="B38" s="99" t="s">
        <v>176</v>
      </c>
      <c r="C38" s="100" t="s">
        <v>177</v>
      </c>
      <c r="D38" s="39">
        <f>D39+D40+D41</f>
        <v>4</v>
      </c>
      <c r="E38" s="39">
        <f aca="true" t="shared" si="17" ref="E38:AW38">E39+E40+E41</f>
        <v>4</v>
      </c>
      <c r="F38" s="39">
        <f t="shared" si="17"/>
        <v>4</v>
      </c>
      <c r="G38" s="39">
        <f t="shared" si="17"/>
        <v>4</v>
      </c>
      <c r="H38" s="39">
        <f t="shared" si="17"/>
        <v>4</v>
      </c>
      <c r="I38" s="39">
        <f t="shared" si="17"/>
        <v>4</v>
      </c>
      <c r="J38" s="39">
        <f t="shared" si="17"/>
        <v>4</v>
      </c>
      <c r="K38" s="39">
        <f t="shared" si="17"/>
        <v>4</v>
      </c>
      <c r="L38" s="39">
        <f t="shared" si="17"/>
        <v>4</v>
      </c>
      <c r="M38" s="39">
        <f t="shared" si="17"/>
        <v>4</v>
      </c>
      <c r="N38" s="39">
        <f t="shared" si="17"/>
        <v>4</v>
      </c>
      <c r="O38" s="39">
        <f t="shared" si="17"/>
        <v>4</v>
      </c>
      <c r="P38" s="39">
        <f t="shared" si="17"/>
        <v>4</v>
      </c>
      <c r="Q38" s="39">
        <f t="shared" si="17"/>
        <v>4</v>
      </c>
      <c r="R38" s="39">
        <f t="shared" si="17"/>
        <v>4</v>
      </c>
      <c r="S38" s="39">
        <f t="shared" si="17"/>
        <v>4</v>
      </c>
      <c r="T38" s="39">
        <f t="shared" si="17"/>
        <v>4</v>
      </c>
      <c r="U38" s="28" t="s">
        <v>16</v>
      </c>
      <c r="V38" s="15" t="s">
        <v>16</v>
      </c>
      <c r="W38" s="15">
        <f>T38+S38+R38+Q38+P38+O38+N38+M38+L38+K38+J38+I38+H38+G38+F38+E38+D38</f>
        <v>68</v>
      </c>
      <c r="X38" s="39">
        <f t="shared" si="17"/>
        <v>0</v>
      </c>
      <c r="Y38" s="39">
        <f t="shared" si="17"/>
        <v>0</v>
      </c>
      <c r="Z38" s="39">
        <f t="shared" si="17"/>
        <v>0</v>
      </c>
      <c r="AA38" s="39">
        <f t="shared" si="17"/>
        <v>6</v>
      </c>
      <c r="AB38" s="39">
        <f t="shared" si="17"/>
        <v>6</v>
      </c>
      <c r="AC38" s="39">
        <f t="shared" si="17"/>
        <v>6</v>
      </c>
      <c r="AD38" s="39">
        <f t="shared" si="17"/>
        <v>6</v>
      </c>
      <c r="AE38" s="39">
        <f t="shared" si="17"/>
        <v>6</v>
      </c>
      <c r="AF38" s="39">
        <f t="shared" si="17"/>
        <v>6</v>
      </c>
      <c r="AG38" s="39">
        <f t="shared" si="17"/>
        <v>6</v>
      </c>
      <c r="AH38" s="39">
        <f t="shared" si="17"/>
        <v>6</v>
      </c>
      <c r="AI38" s="39">
        <f t="shared" si="17"/>
        <v>6</v>
      </c>
      <c r="AJ38" s="39">
        <f t="shared" si="17"/>
        <v>6</v>
      </c>
      <c r="AK38" s="39">
        <f t="shared" si="17"/>
        <v>6</v>
      </c>
      <c r="AL38" s="39">
        <f t="shared" si="17"/>
        <v>6</v>
      </c>
      <c r="AM38" s="39">
        <f t="shared" si="17"/>
        <v>6</v>
      </c>
      <c r="AN38" s="39">
        <f t="shared" si="17"/>
        <v>5</v>
      </c>
      <c r="AO38" s="39">
        <f t="shared" si="17"/>
        <v>6</v>
      </c>
      <c r="AP38" s="39">
        <f t="shared" si="17"/>
        <v>17</v>
      </c>
      <c r="AQ38" s="39">
        <f t="shared" si="17"/>
        <v>17</v>
      </c>
      <c r="AR38" s="39">
        <f t="shared" si="17"/>
        <v>16</v>
      </c>
      <c r="AS38" s="39">
        <f t="shared" si="17"/>
        <v>18</v>
      </c>
      <c r="AT38" s="39">
        <f t="shared" si="17"/>
        <v>18</v>
      </c>
      <c r="AU38" s="39">
        <f t="shared" si="17"/>
        <v>18</v>
      </c>
      <c r="AV38" s="39">
        <f t="shared" si="17"/>
        <v>11</v>
      </c>
      <c r="AW38" s="39">
        <f t="shared" si="17"/>
        <v>0</v>
      </c>
      <c r="AX38" s="15">
        <f t="shared" si="3"/>
        <v>204</v>
      </c>
      <c r="AY38" s="27"/>
      <c r="AZ38" s="27"/>
      <c r="BA38" s="16">
        <f t="shared" si="14"/>
        <v>272</v>
      </c>
      <c r="BB38" s="11"/>
      <c r="BC38" s="19"/>
    </row>
    <row r="39" spans="2:55" ht="51" customHeight="1">
      <c r="B39" s="44" t="s">
        <v>136</v>
      </c>
      <c r="C39" s="48" t="s">
        <v>116</v>
      </c>
      <c r="D39" s="27">
        <v>2</v>
      </c>
      <c r="E39" s="27">
        <v>2</v>
      </c>
      <c r="F39" s="27">
        <v>2</v>
      </c>
      <c r="G39" s="27">
        <v>2</v>
      </c>
      <c r="H39" s="27">
        <v>2</v>
      </c>
      <c r="I39" s="27">
        <v>2</v>
      </c>
      <c r="J39" s="27">
        <v>2</v>
      </c>
      <c r="K39" s="27">
        <v>2</v>
      </c>
      <c r="L39" s="27">
        <v>2</v>
      </c>
      <c r="M39" s="27">
        <v>2</v>
      </c>
      <c r="N39" s="27">
        <v>2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7">
        <v>2</v>
      </c>
      <c r="U39" s="28" t="s">
        <v>16</v>
      </c>
      <c r="V39" s="15" t="s">
        <v>16</v>
      </c>
      <c r="W39" s="15">
        <f t="shared" si="13"/>
        <v>34</v>
      </c>
      <c r="X39" s="27"/>
      <c r="Y39" s="27"/>
      <c r="Z39" s="27"/>
      <c r="AA39" s="27">
        <v>3</v>
      </c>
      <c r="AB39" s="27">
        <v>3</v>
      </c>
      <c r="AC39" s="27">
        <v>3</v>
      </c>
      <c r="AD39" s="27">
        <v>3</v>
      </c>
      <c r="AE39" s="27">
        <v>3</v>
      </c>
      <c r="AF39" s="27">
        <v>3</v>
      </c>
      <c r="AG39" s="27">
        <v>3</v>
      </c>
      <c r="AH39" s="27">
        <v>3</v>
      </c>
      <c r="AI39" s="27">
        <v>3</v>
      </c>
      <c r="AJ39" s="27">
        <v>3</v>
      </c>
      <c r="AK39" s="27">
        <v>3</v>
      </c>
      <c r="AL39" s="27">
        <v>3</v>
      </c>
      <c r="AM39" s="27">
        <v>3</v>
      </c>
      <c r="AN39" s="27">
        <v>2</v>
      </c>
      <c r="AO39" s="27">
        <v>3</v>
      </c>
      <c r="AP39" s="27">
        <v>3</v>
      </c>
      <c r="AQ39" s="27">
        <v>3</v>
      </c>
      <c r="AR39" s="27">
        <v>2</v>
      </c>
      <c r="AS39" s="27">
        <v>3</v>
      </c>
      <c r="AT39" s="27">
        <v>3</v>
      </c>
      <c r="AU39" s="27">
        <v>3</v>
      </c>
      <c r="AV39" s="27">
        <v>5</v>
      </c>
      <c r="AW39" s="27"/>
      <c r="AX39" s="15">
        <f t="shared" si="3"/>
        <v>66</v>
      </c>
      <c r="AY39" s="27"/>
      <c r="AZ39" s="27"/>
      <c r="BA39" s="16">
        <f t="shared" si="14"/>
        <v>100</v>
      </c>
      <c r="BB39" s="11"/>
      <c r="BC39" s="19"/>
    </row>
    <row r="40" spans="2:55" ht="35.25" customHeight="1">
      <c r="B40" s="44" t="s">
        <v>137</v>
      </c>
      <c r="C40" s="49" t="s">
        <v>135</v>
      </c>
      <c r="D40" s="27">
        <v>2</v>
      </c>
      <c r="E40" s="27">
        <v>2</v>
      </c>
      <c r="F40" s="27">
        <v>2</v>
      </c>
      <c r="G40" s="27">
        <v>2</v>
      </c>
      <c r="H40" s="27">
        <v>2</v>
      </c>
      <c r="I40" s="27">
        <v>2</v>
      </c>
      <c r="J40" s="27">
        <v>2</v>
      </c>
      <c r="K40" s="27">
        <v>2</v>
      </c>
      <c r="L40" s="27">
        <v>2</v>
      </c>
      <c r="M40" s="27">
        <v>2</v>
      </c>
      <c r="N40" s="27">
        <v>2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7">
        <v>2</v>
      </c>
      <c r="U40" s="28" t="s">
        <v>16</v>
      </c>
      <c r="V40" s="15" t="s">
        <v>16</v>
      </c>
      <c r="W40" s="15">
        <f>T40+S40+R40+Q40+P40+O40+N40+M40+L40+K40+J40+I40+H40+G40+F40+E40+D40</f>
        <v>34</v>
      </c>
      <c r="X40" s="27"/>
      <c r="Y40" s="27"/>
      <c r="Z40" s="27"/>
      <c r="AA40" s="27">
        <v>3</v>
      </c>
      <c r="AB40" s="27">
        <v>3</v>
      </c>
      <c r="AC40" s="27">
        <v>3</v>
      </c>
      <c r="AD40" s="27">
        <v>3</v>
      </c>
      <c r="AE40" s="27">
        <v>3</v>
      </c>
      <c r="AF40" s="27">
        <v>3</v>
      </c>
      <c r="AG40" s="27">
        <v>3</v>
      </c>
      <c r="AH40" s="27">
        <v>3</v>
      </c>
      <c r="AI40" s="27">
        <v>3</v>
      </c>
      <c r="AJ40" s="27">
        <v>3</v>
      </c>
      <c r="AK40" s="27">
        <v>3</v>
      </c>
      <c r="AL40" s="27">
        <v>3</v>
      </c>
      <c r="AM40" s="27">
        <v>3</v>
      </c>
      <c r="AN40" s="27">
        <v>3</v>
      </c>
      <c r="AO40" s="27">
        <v>3</v>
      </c>
      <c r="AP40" s="27">
        <v>2</v>
      </c>
      <c r="AQ40" s="27">
        <v>2</v>
      </c>
      <c r="AR40" s="27">
        <v>2</v>
      </c>
      <c r="AS40" s="27">
        <v>3</v>
      </c>
      <c r="AT40" s="27">
        <v>3</v>
      </c>
      <c r="AU40" s="27">
        <v>3</v>
      </c>
      <c r="AV40" s="27">
        <v>6</v>
      </c>
      <c r="AW40" s="27"/>
      <c r="AX40" s="15">
        <f t="shared" si="3"/>
        <v>66</v>
      </c>
      <c r="AY40" s="27"/>
      <c r="AZ40" s="27"/>
      <c r="BA40" s="16">
        <f t="shared" si="14"/>
        <v>100</v>
      </c>
      <c r="BB40" s="11"/>
      <c r="BC40" s="19"/>
    </row>
    <row r="41" spans="2:55" ht="22.5" customHeight="1">
      <c r="B41" s="44" t="s">
        <v>132</v>
      </c>
      <c r="C41" s="5" t="s">
        <v>130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8" t="s">
        <v>16</v>
      </c>
      <c r="V41" s="15" t="s">
        <v>16</v>
      </c>
      <c r="W41" s="15">
        <f>T41+S41+R41+Q41+P41+O41+N41+M41+L41+K41+J41+I41+H41+G41+F41+E41+D41</f>
        <v>0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>
        <v>12</v>
      </c>
      <c r="AQ41" s="23">
        <v>12</v>
      </c>
      <c r="AR41" s="23">
        <v>12</v>
      </c>
      <c r="AS41" s="23">
        <v>12</v>
      </c>
      <c r="AT41" s="23">
        <v>12</v>
      </c>
      <c r="AU41" s="23">
        <v>12</v>
      </c>
      <c r="AV41" s="23"/>
      <c r="AW41" s="23"/>
      <c r="AX41" s="15">
        <f t="shared" si="3"/>
        <v>72</v>
      </c>
      <c r="AY41" s="23"/>
      <c r="AZ41" s="23"/>
      <c r="BA41" s="16">
        <f>AX41+W41</f>
        <v>72</v>
      </c>
      <c r="BB41" s="11"/>
      <c r="BC41" s="19"/>
    </row>
    <row r="42" spans="2:55" ht="22.5" customHeight="1">
      <c r="B42" s="44" t="s">
        <v>24</v>
      </c>
      <c r="C42" s="5" t="s">
        <v>167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8" t="s">
        <v>16</v>
      </c>
      <c r="V42" s="15" t="s">
        <v>16</v>
      </c>
      <c r="W42" s="15"/>
      <c r="X42" s="23"/>
      <c r="Y42" s="23"/>
      <c r="Z42" s="23">
        <v>36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>
        <v>36</v>
      </c>
      <c r="AX42" s="15">
        <f>AV42+AU42+AT42+AS42+AR42+AQ42+AP42+AO42+AW42+Z42+AN42+AM42+AL42+AK42+AJ42+AI42+AH42+AG42+AF42+AE42+AD42+AC42+AB42+AA42</f>
        <v>72</v>
      </c>
      <c r="AY42" s="23"/>
      <c r="AZ42" s="23"/>
      <c r="BA42" s="16"/>
      <c r="BB42" s="11"/>
      <c r="BC42" s="19"/>
    </row>
    <row r="43" spans="2:55" ht="15.75">
      <c r="B43" s="89" t="s">
        <v>21</v>
      </c>
      <c r="C43" s="90"/>
      <c r="D43" s="1">
        <f>D33+D26+D19+D16+D11</f>
        <v>36</v>
      </c>
      <c r="E43" s="1">
        <f>E33+E26+E19+E16+E11</f>
        <v>36</v>
      </c>
      <c r="F43" s="1">
        <f>F33+F26+F19+F16+F11</f>
        <v>36</v>
      </c>
      <c r="G43" s="1">
        <f>G33+G26+G19+G16+G11</f>
        <v>36</v>
      </c>
      <c r="H43" s="1">
        <f>H33+H26+H19+H16+H11</f>
        <v>36</v>
      </c>
      <c r="I43" s="1">
        <f>I33+I26+I19+I16+I11</f>
        <v>36</v>
      </c>
      <c r="J43" s="1">
        <f>J33+J26+J19+J16+J11</f>
        <v>36</v>
      </c>
      <c r="K43" s="1">
        <f>K33+K26+K19+K16+K11</f>
        <v>36</v>
      </c>
      <c r="L43" s="1">
        <f>L33+L26+L19+L16+L11</f>
        <v>36</v>
      </c>
      <c r="M43" s="1">
        <f>M33+M26+M19+M16+M11</f>
        <v>36</v>
      </c>
      <c r="N43" s="1">
        <f>N33+N26+N19+N16+N11</f>
        <v>36</v>
      </c>
      <c r="O43" s="1">
        <f>O33+O26+O19+O16+O11</f>
        <v>36</v>
      </c>
      <c r="P43" s="1">
        <f>P33+P26+P19+P16+P11</f>
        <v>36</v>
      </c>
      <c r="Q43" s="1">
        <f>Q33+Q26+Q19+Q16+Q11</f>
        <v>36</v>
      </c>
      <c r="R43" s="1">
        <f>R33+R26+R19+R16+R11</f>
        <v>36</v>
      </c>
      <c r="S43" s="1">
        <f>S33+S26+S19+S16+S11</f>
        <v>36</v>
      </c>
      <c r="T43" s="1">
        <f>T33+T26+T19+T16+T11</f>
        <v>36</v>
      </c>
      <c r="U43" s="1"/>
      <c r="V43" s="1"/>
      <c r="W43" s="15">
        <f>SUM(D43:T43)</f>
        <v>612</v>
      </c>
      <c r="X43" s="1"/>
      <c r="Y43" s="1"/>
      <c r="Z43" s="1">
        <f>Z33+Z26+Z24+Z19+Z16+Z11</f>
        <v>0</v>
      </c>
      <c r="AA43" s="1">
        <f>AA33+AA26+AA24+AA19+AA16+AA11</f>
        <v>36</v>
      </c>
      <c r="AB43" s="1">
        <f>AB33+AB26+AB24+AB19+AB16+AB11</f>
        <v>36</v>
      </c>
      <c r="AC43" s="1">
        <f>AC33+AC26+AC24+AC19+AC16+AC11</f>
        <v>36</v>
      </c>
      <c r="AD43" s="1">
        <f>AD33+AD26+AD24+AD19+AD16+AD11</f>
        <v>36</v>
      </c>
      <c r="AE43" s="1">
        <f>AE33+AE26+AE24+AE19+AE16+AE11</f>
        <v>36</v>
      </c>
      <c r="AF43" s="1">
        <f>AF33+AF26+AF24+AF19+AF16+AF11</f>
        <v>36</v>
      </c>
      <c r="AG43" s="1">
        <f>AG33+AG26+AG24+AG19+AG16+AG11</f>
        <v>36</v>
      </c>
      <c r="AH43" s="1">
        <f>AH33+AH26+AH24+AH19+AH16+AH11</f>
        <v>36</v>
      </c>
      <c r="AI43" s="1">
        <f>AI33+AI26+AI24+AI19+AI16+AI11</f>
        <v>36</v>
      </c>
      <c r="AJ43" s="1">
        <f>AJ33+AJ26+AJ24+AJ19+AJ16+AJ11</f>
        <v>36</v>
      </c>
      <c r="AK43" s="1">
        <f>AK33+AK26+AK24+AK19+AK16+AK11</f>
        <v>36</v>
      </c>
      <c r="AL43" s="1">
        <f>AL33+AL26+AL24+AL19+AL16+AL11</f>
        <v>36</v>
      </c>
      <c r="AM43" s="1">
        <f>AM33+AM26+AM24+AM19+AM16+AM11</f>
        <v>36</v>
      </c>
      <c r="AN43" s="1">
        <f>AN33+AN26+AN24+AN19+AN16+AN11</f>
        <v>36</v>
      </c>
      <c r="AO43" s="1">
        <f>AO33+AO26+AO24+AO19+AO16+AO11</f>
        <v>36</v>
      </c>
      <c r="AP43" s="1">
        <f>AP33+AP26+AP24+AP19+AP16+AP11</f>
        <v>36</v>
      </c>
      <c r="AQ43" s="1">
        <f>AQ33+AQ26+AQ24+AQ19+AQ16+AQ11</f>
        <v>36</v>
      </c>
      <c r="AR43" s="1">
        <f>AR33+AR26+AR24+AR19+AR16+AR11</f>
        <v>36</v>
      </c>
      <c r="AS43" s="1">
        <f>AS33+AS26+AS24+AS19+AS16+AS11</f>
        <v>36</v>
      </c>
      <c r="AT43" s="1">
        <f>AT33+AT26+AT24+AT19+AT16+AT11</f>
        <v>36</v>
      </c>
      <c r="AU43" s="1">
        <f>AU33+AU26+AU24+AU19+AU16+AU11</f>
        <v>36</v>
      </c>
      <c r="AV43" s="1">
        <f>AV33+AV26+AV24+AV19+AV16+AV11</f>
        <v>36</v>
      </c>
      <c r="AW43" s="1">
        <f>AW33+AW26+AW24+AW19+AW16+AW11</f>
        <v>0</v>
      </c>
      <c r="AX43" s="15">
        <f>AV43+AU43+AT43+AS43+AR43+AQ43+AP43+AO43+AW43+Z43+AN43+AM43+AL43+AK43+AJ43+AI43+AH43+AG43+AF43+AE43+AD43+AC43+AB43+AA43</f>
        <v>792</v>
      </c>
      <c r="AY43" s="1"/>
      <c r="AZ43" s="1"/>
      <c r="BA43" s="16">
        <f>W43+AX43</f>
        <v>1404</v>
      </c>
      <c r="BB43" s="11"/>
      <c r="BC43" s="19"/>
    </row>
  </sheetData>
  <sheetProtection/>
  <mergeCells count="34">
    <mergeCell ref="AX1:BC3"/>
    <mergeCell ref="B43:C43"/>
    <mergeCell ref="Z9:AU9"/>
    <mergeCell ref="A11:A30"/>
    <mergeCell ref="Z6:AB6"/>
    <mergeCell ref="AC6:AF6"/>
    <mergeCell ref="AG6:AJ6"/>
    <mergeCell ref="AK6:AO6"/>
    <mergeCell ref="AP6:AS6"/>
    <mergeCell ref="BA6:BC6"/>
    <mergeCell ref="I6:L6"/>
    <mergeCell ref="Q6:T6"/>
    <mergeCell ref="A4:BE4"/>
    <mergeCell ref="A6:A10"/>
    <mergeCell ref="B6:B10"/>
    <mergeCell ref="C6:C10"/>
    <mergeCell ref="D7:V7"/>
    <mergeCell ref="X7:X10"/>
    <mergeCell ref="M6:P6"/>
    <mergeCell ref="U6:V6"/>
    <mergeCell ref="W6:Y6"/>
    <mergeCell ref="AT6:AW6"/>
    <mergeCell ref="D6:H6"/>
    <mergeCell ref="AX6:AZ6"/>
    <mergeCell ref="AZ7:AZ10"/>
    <mergeCell ref="BA7:BA10"/>
    <mergeCell ref="BB7:BB10"/>
    <mergeCell ref="BC7:BC10"/>
    <mergeCell ref="D9:V9"/>
    <mergeCell ref="Z7:AU7"/>
    <mergeCell ref="AX7:AX10"/>
    <mergeCell ref="AY7:AY10"/>
    <mergeCell ref="W7:W10"/>
    <mergeCell ref="Y7:Y10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"/>
  <sheetViews>
    <sheetView zoomScale="70" zoomScaleNormal="70" zoomScalePageLayoutView="0" workbookViewId="0" topLeftCell="A27">
      <selection activeCell="B36" sqref="B36:C36"/>
    </sheetView>
  </sheetViews>
  <sheetFormatPr defaultColWidth="9.140625" defaultRowHeight="15"/>
  <cols>
    <col min="1" max="1" width="8.140625" style="0" customWidth="1"/>
    <col min="2" max="2" width="8.7109375" style="0" customWidth="1"/>
    <col min="3" max="3" width="36.00390625" style="0" customWidth="1"/>
    <col min="4" max="4" width="5.421875" style="0" customWidth="1"/>
    <col min="5" max="5" width="5.140625" style="0" customWidth="1"/>
    <col min="6" max="6" width="5.28125" style="0" customWidth="1"/>
    <col min="7" max="7" width="4.421875" style="0" customWidth="1"/>
    <col min="8" max="8" width="5.28125" style="0" customWidth="1"/>
    <col min="9" max="9" width="5.140625" style="0" customWidth="1"/>
    <col min="10" max="11" width="5.00390625" style="0" customWidth="1"/>
    <col min="12" max="12" width="4.57421875" style="0" customWidth="1"/>
    <col min="13" max="13" width="5.140625" style="0" customWidth="1"/>
    <col min="14" max="14" width="4.7109375" style="0" customWidth="1"/>
    <col min="15" max="15" width="4.421875" style="0" customWidth="1"/>
    <col min="16" max="16" width="4.57421875" style="0" customWidth="1"/>
    <col min="17" max="18" width="5.00390625" style="0" customWidth="1"/>
    <col min="19" max="19" width="4.8515625" style="0" customWidth="1"/>
    <col min="20" max="20" width="4.00390625" style="0" customWidth="1"/>
    <col min="21" max="21" width="4.140625" style="0" customWidth="1"/>
    <col min="22" max="22" width="10.8515625" style="0" customWidth="1"/>
    <col min="23" max="24" width="6.140625" style="0" customWidth="1"/>
    <col min="25" max="25" width="4.421875" style="0" customWidth="1"/>
    <col min="26" max="27" width="5.00390625" style="0" customWidth="1"/>
    <col min="28" max="28" width="4.28125" style="0" customWidth="1"/>
    <col min="29" max="29" width="4.57421875" style="0" customWidth="1"/>
    <col min="30" max="30" width="4.28125" style="0" customWidth="1"/>
    <col min="31" max="31" width="4.421875" style="0" customWidth="1"/>
    <col min="32" max="32" width="4.28125" style="0" customWidth="1"/>
    <col min="33" max="33" width="4.8515625" style="0" customWidth="1"/>
    <col min="34" max="34" width="4.7109375" style="0" customWidth="1"/>
    <col min="35" max="35" width="4.57421875" style="0" customWidth="1"/>
    <col min="36" max="36" width="4.421875" style="0" customWidth="1"/>
    <col min="37" max="39" width="4.57421875" style="0" customWidth="1"/>
    <col min="40" max="41" width="4.421875" style="0" customWidth="1"/>
    <col min="42" max="43" width="4.8515625" style="0" customWidth="1"/>
    <col min="44" max="45" width="5.00390625" style="0" customWidth="1"/>
    <col min="46" max="47" width="5.140625" style="0" customWidth="1"/>
    <col min="48" max="49" width="5.28125" style="0" customWidth="1"/>
    <col min="50" max="50" width="4.7109375" style="0" customWidth="1"/>
    <col min="51" max="51" width="5.8515625" style="0" customWidth="1"/>
    <col min="52" max="52" width="7.00390625" style="0" customWidth="1"/>
    <col min="53" max="53" width="6.8515625" style="0" customWidth="1"/>
    <col min="54" max="54" width="7.140625" style="0" customWidth="1"/>
    <col min="55" max="55" width="7.421875" style="0" customWidth="1"/>
    <col min="56" max="56" width="8.00390625" style="0" customWidth="1"/>
    <col min="57" max="57" width="7.00390625" style="0" customWidth="1"/>
  </cols>
  <sheetData>
    <row r="1" spans="51:58" ht="15">
      <c r="AY1" s="105" t="s">
        <v>178</v>
      </c>
      <c r="AZ1" s="105"/>
      <c r="BA1" s="105"/>
      <c r="BB1" s="105"/>
      <c r="BC1" s="105"/>
      <c r="BD1" s="105"/>
      <c r="BE1" s="106"/>
      <c r="BF1" s="106"/>
    </row>
    <row r="2" spans="51:58" ht="15">
      <c r="AY2" s="105"/>
      <c r="AZ2" s="105"/>
      <c r="BA2" s="105"/>
      <c r="BB2" s="105"/>
      <c r="BC2" s="105"/>
      <c r="BD2" s="105"/>
      <c r="BE2" s="106"/>
      <c r="BF2" s="106"/>
    </row>
    <row r="3" spans="51:58" ht="15">
      <c r="AY3" s="105"/>
      <c r="AZ3" s="105"/>
      <c r="BA3" s="105"/>
      <c r="BB3" s="105"/>
      <c r="BC3" s="105"/>
      <c r="BD3" s="105"/>
      <c r="BE3" s="106"/>
      <c r="BF3" s="106"/>
    </row>
    <row r="4" spans="1:58" ht="27.75">
      <c r="A4" s="68" t="s">
        <v>143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ht="15.75" thickBot="1"/>
    <row r="6" spans="1:56" ht="90">
      <c r="A6" s="69" t="s">
        <v>0</v>
      </c>
      <c r="B6" s="72" t="s">
        <v>1</v>
      </c>
      <c r="C6" s="74" t="s">
        <v>2</v>
      </c>
      <c r="D6" s="82" t="s">
        <v>69</v>
      </c>
      <c r="E6" s="83"/>
      <c r="F6" s="83"/>
      <c r="G6" s="83"/>
      <c r="H6" s="84"/>
      <c r="I6" s="85" t="s">
        <v>70</v>
      </c>
      <c r="J6" s="83"/>
      <c r="K6" s="83"/>
      <c r="L6" s="86"/>
      <c r="M6" s="87" t="s">
        <v>71</v>
      </c>
      <c r="N6" s="65"/>
      <c r="O6" s="65"/>
      <c r="P6" s="65"/>
      <c r="Q6" s="65" t="s">
        <v>72</v>
      </c>
      <c r="R6" s="65"/>
      <c r="S6" s="65"/>
      <c r="T6" s="65"/>
      <c r="U6" s="65"/>
      <c r="V6" s="88" t="s">
        <v>3</v>
      </c>
      <c r="W6" s="65"/>
      <c r="X6" s="36" t="s">
        <v>4</v>
      </c>
      <c r="Y6" s="36"/>
      <c r="Z6" s="80" t="s">
        <v>74</v>
      </c>
      <c r="AA6" s="80"/>
      <c r="AB6" s="80"/>
      <c r="AC6" s="80" t="s">
        <v>75</v>
      </c>
      <c r="AD6" s="80"/>
      <c r="AE6" s="80"/>
      <c r="AF6" s="80"/>
      <c r="AG6" s="80" t="s">
        <v>76</v>
      </c>
      <c r="AH6" s="80"/>
      <c r="AI6" s="80"/>
      <c r="AJ6" s="80"/>
      <c r="AK6" s="76" t="s">
        <v>77</v>
      </c>
      <c r="AL6" s="77"/>
      <c r="AM6" s="77"/>
      <c r="AN6" s="77"/>
      <c r="AO6" s="77"/>
      <c r="AP6" s="78" t="s">
        <v>78</v>
      </c>
      <c r="AQ6" s="78"/>
      <c r="AR6" s="78"/>
      <c r="AS6" s="79"/>
      <c r="AT6" s="76" t="s">
        <v>79</v>
      </c>
      <c r="AU6" s="92"/>
      <c r="AV6" s="92"/>
      <c r="AW6" s="92"/>
      <c r="AX6" s="93"/>
      <c r="AY6" s="65" t="s">
        <v>5</v>
      </c>
      <c r="AZ6" s="65"/>
      <c r="BA6" s="65"/>
      <c r="BB6" s="65" t="s">
        <v>6</v>
      </c>
      <c r="BC6" s="65"/>
      <c r="BD6" s="66"/>
    </row>
    <row r="7" spans="1:56" ht="15">
      <c r="A7" s="70"/>
      <c r="B7" s="73"/>
      <c r="C7" s="75"/>
      <c r="D7" s="62" t="s">
        <v>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4" t="s">
        <v>8</v>
      </c>
      <c r="X7" s="64" t="s">
        <v>9</v>
      </c>
      <c r="Y7" s="64" t="s">
        <v>10</v>
      </c>
      <c r="Z7" s="62" t="s">
        <v>7</v>
      </c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2"/>
      <c r="AW7" s="2"/>
      <c r="AX7" s="2"/>
      <c r="AY7" s="60" t="s">
        <v>8</v>
      </c>
      <c r="AZ7" s="60" t="s">
        <v>9</v>
      </c>
      <c r="BA7" s="60" t="s">
        <v>10</v>
      </c>
      <c r="BB7" s="60" t="s">
        <v>8</v>
      </c>
      <c r="BC7" s="60" t="s">
        <v>9</v>
      </c>
      <c r="BD7" s="61" t="s">
        <v>10</v>
      </c>
    </row>
    <row r="8" spans="1:56" ht="15">
      <c r="A8" s="70"/>
      <c r="B8" s="73"/>
      <c r="C8" s="75"/>
      <c r="D8" s="1">
        <v>34</v>
      </c>
      <c r="E8" s="30">
        <v>35</v>
      </c>
      <c r="F8" s="1">
        <v>36</v>
      </c>
      <c r="G8" s="1">
        <v>37</v>
      </c>
      <c r="H8" s="30">
        <v>38</v>
      </c>
      <c r="I8" s="1">
        <v>39</v>
      </c>
      <c r="J8" s="1">
        <v>40</v>
      </c>
      <c r="K8" s="30">
        <v>41</v>
      </c>
      <c r="L8" s="1">
        <v>42</v>
      </c>
      <c r="M8" s="1">
        <v>43</v>
      </c>
      <c r="N8" s="30">
        <v>44</v>
      </c>
      <c r="O8" s="1">
        <v>45</v>
      </c>
      <c r="P8" s="1">
        <v>46</v>
      </c>
      <c r="Q8" s="30">
        <v>47</v>
      </c>
      <c r="R8" s="1">
        <v>48</v>
      </c>
      <c r="S8" s="1">
        <v>49</v>
      </c>
      <c r="T8" s="30">
        <v>50</v>
      </c>
      <c r="U8" s="1">
        <v>51</v>
      </c>
      <c r="V8" s="1">
        <v>52</v>
      </c>
      <c r="W8" s="64"/>
      <c r="X8" s="64"/>
      <c r="Y8" s="64"/>
      <c r="Z8" s="1">
        <v>2</v>
      </c>
      <c r="AA8" s="1">
        <v>3</v>
      </c>
      <c r="AB8" s="1">
        <v>4</v>
      </c>
      <c r="AC8" s="1">
        <v>5</v>
      </c>
      <c r="AD8" s="1">
        <v>6</v>
      </c>
      <c r="AE8" s="1">
        <v>7</v>
      </c>
      <c r="AF8" s="1">
        <v>8</v>
      </c>
      <c r="AG8" s="1">
        <v>9</v>
      </c>
      <c r="AH8" s="1">
        <v>10</v>
      </c>
      <c r="AI8" s="1">
        <v>11</v>
      </c>
      <c r="AJ8" s="1">
        <v>12</v>
      </c>
      <c r="AK8" s="1">
        <v>13</v>
      </c>
      <c r="AL8" s="1">
        <v>14</v>
      </c>
      <c r="AM8" s="1">
        <v>15</v>
      </c>
      <c r="AN8" s="1">
        <v>16</v>
      </c>
      <c r="AO8" s="1">
        <v>17</v>
      </c>
      <c r="AP8" s="1">
        <v>18</v>
      </c>
      <c r="AQ8" s="1">
        <v>19</v>
      </c>
      <c r="AR8" s="1">
        <v>20</v>
      </c>
      <c r="AS8" s="1">
        <v>21</v>
      </c>
      <c r="AT8" s="1">
        <v>22</v>
      </c>
      <c r="AU8" s="1">
        <v>23</v>
      </c>
      <c r="AV8" s="1">
        <v>24</v>
      </c>
      <c r="AW8" s="1"/>
      <c r="AX8" s="1"/>
      <c r="AY8" s="60"/>
      <c r="AZ8" s="60"/>
      <c r="BA8" s="60"/>
      <c r="BB8" s="60"/>
      <c r="BC8" s="60"/>
      <c r="BD8" s="61"/>
    </row>
    <row r="9" spans="1:56" ht="15">
      <c r="A9" s="70"/>
      <c r="B9" s="73"/>
      <c r="C9" s="75"/>
      <c r="D9" s="63" t="s">
        <v>11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64"/>
      <c r="Y9" s="64"/>
      <c r="Z9" s="63" t="s">
        <v>12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4"/>
      <c r="AW9" s="4"/>
      <c r="AX9" s="4"/>
      <c r="AY9" s="60"/>
      <c r="AZ9" s="60"/>
      <c r="BA9" s="60"/>
      <c r="BB9" s="60"/>
      <c r="BC9" s="60"/>
      <c r="BD9" s="61"/>
    </row>
    <row r="10" spans="1:56" ht="15">
      <c r="A10" s="71"/>
      <c r="B10" s="73"/>
      <c r="C10" s="75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5">
        <v>17</v>
      </c>
      <c r="U10" s="5">
        <v>18</v>
      </c>
      <c r="V10" s="5">
        <v>19</v>
      </c>
      <c r="W10" s="64"/>
      <c r="X10" s="64"/>
      <c r="Y10" s="64"/>
      <c r="Z10" s="6">
        <v>20</v>
      </c>
      <c r="AA10" s="6">
        <v>21</v>
      </c>
      <c r="AB10" s="6">
        <v>22</v>
      </c>
      <c r="AC10" s="6">
        <v>23</v>
      </c>
      <c r="AD10" s="6">
        <v>24</v>
      </c>
      <c r="AE10" s="6">
        <v>25</v>
      </c>
      <c r="AF10" s="6">
        <v>26</v>
      </c>
      <c r="AG10" s="6">
        <v>27</v>
      </c>
      <c r="AH10" s="6">
        <v>28</v>
      </c>
      <c r="AI10" s="6">
        <v>29</v>
      </c>
      <c r="AJ10" s="6">
        <v>30</v>
      </c>
      <c r="AK10" s="6">
        <v>31</v>
      </c>
      <c r="AL10" s="6">
        <v>32</v>
      </c>
      <c r="AM10" s="6">
        <v>33</v>
      </c>
      <c r="AN10" s="6">
        <v>34</v>
      </c>
      <c r="AO10" s="6">
        <v>35</v>
      </c>
      <c r="AP10" s="6">
        <v>36</v>
      </c>
      <c r="AQ10" s="6">
        <v>37</v>
      </c>
      <c r="AR10" s="6">
        <v>38</v>
      </c>
      <c r="AS10" s="6">
        <v>39</v>
      </c>
      <c r="AT10" s="6">
        <v>40</v>
      </c>
      <c r="AU10" s="6">
        <v>41</v>
      </c>
      <c r="AV10" s="6">
        <v>42</v>
      </c>
      <c r="AW10" s="6">
        <v>43</v>
      </c>
      <c r="AX10" s="3">
        <v>44</v>
      </c>
      <c r="AY10" s="60"/>
      <c r="AZ10" s="60"/>
      <c r="BA10" s="60"/>
      <c r="BB10" s="60"/>
      <c r="BC10" s="60"/>
      <c r="BD10" s="61"/>
    </row>
    <row r="11" spans="1:56" ht="30" customHeight="1">
      <c r="A11" s="91" t="s">
        <v>13</v>
      </c>
      <c r="B11" s="38" t="s">
        <v>14</v>
      </c>
      <c r="C11" s="14" t="s">
        <v>15</v>
      </c>
      <c r="D11" s="7">
        <f>D15+D13+D14+D12</f>
        <v>8</v>
      </c>
      <c r="E11" s="7">
        <f aca="true" t="shared" si="0" ref="E11:T11">E15+E13+E14+E12</f>
        <v>0</v>
      </c>
      <c r="F11" s="7">
        <f t="shared" si="0"/>
        <v>0</v>
      </c>
      <c r="G11" s="7">
        <f t="shared" si="0"/>
        <v>0</v>
      </c>
      <c r="H11" s="7">
        <f t="shared" si="0"/>
        <v>8</v>
      </c>
      <c r="I11" s="7">
        <f t="shared" si="0"/>
        <v>9</v>
      </c>
      <c r="J11" s="7">
        <f t="shared" si="0"/>
        <v>8</v>
      </c>
      <c r="K11" s="7">
        <f t="shared" si="0"/>
        <v>8</v>
      </c>
      <c r="L11" s="7">
        <f t="shared" si="0"/>
        <v>8</v>
      </c>
      <c r="M11" s="7">
        <f t="shared" si="0"/>
        <v>8</v>
      </c>
      <c r="N11" s="7">
        <f t="shared" si="0"/>
        <v>10</v>
      </c>
      <c r="O11" s="7">
        <f t="shared" si="0"/>
        <v>9</v>
      </c>
      <c r="P11" s="7">
        <f t="shared" si="0"/>
        <v>8</v>
      </c>
      <c r="Q11" s="7">
        <f t="shared" si="0"/>
        <v>8</v>
      </c>
      <c r="R11" s="7">
        <f t="shared" si="0"/>
        <v>9</v>
      </c>
      <c r="S11" s="7">
        <f t="shared" si="0"/>
        <v>9</v>
      </c>
      <c r="T11" s="7">
        <f t="shared" si="0"/>
        <v>9</v>
      </c>
      <c r="U11" s="28" t="s">
        <v>16</v>
      </c>
      <c r="V11" s="15" t="s">
        <v>16</v>
      </c>
      <c r="W11" s="7">
        <f>T11+S11+R11+Q11+P11+O11+N11+M11+L11+K11+J11+I11+H11+G11+F11+E11+D11</f>
        <v>119</v>
      </c>
      <c r="X11" s="7"/>
      <c r="Y11" s="7"/>
      <c r="Z11" s="98" t="s">
        <v>24</v>
      </c>
      <c r="AA11" s="7">
        <f>AA12+AA13+AA14</f>
        <v>6</v>
      </c>
      <c r="AB11" s="7">
        <f>AB12+AB13+AB14</f>
        <v>6</v>
      </c>
      <c r="AC11" s="7">
        <f>AC12+AC13+AC14</f>
        <v>6</v>
      </c>
      <c r="AD11" s="7">
        <f>AD12+AD13+AD14</f>
        <v>6</v>
      </c>
      <c r="AE11" s="7">
        <f>AE12+AE13+AE14</f>
        <v>6</v>
      </c>
      <c r="AF11" s="7">
        <f>AF12+AF13+AF14</f>
        <v>7</v>
      </c>
      <c r="AG11" s="7">
        <f>AG12+AG13+AG14</f>
        <v>7</v>
      </c>
      <c r="AH11" s="7">
        <f>AH12+AH13+AH14</f>
        <v>7</v>
      </c>
      <c r="AI11" s="7">
        <f>AI12+AI13+AI14</f>
        <v>7</v>
      </c>
      <c r="AJ11" s="7">
        <f>AJ12+AJ13+AJ14</f>
        <v>7</v>
      </c>
      <c r="AK11" s="7">
        <f>AK12+AK13+AK14</f>
        <v>7</v>
      </c>
      <c r="AL11" s="7">
        <f>AL12+AL13+AL14</f>
        <v>7</v>
      </c>
      <c r="AM11" s="7">
        <f>AM12+AM13+AM14</f>
        <v>8</v>
      </c>
      <c r="AN11" s="7">
        <f>AN12+AN13+AN14</f>
        <v>0</v>
      </c>
      <c r="AO11" s="7">
        <f>AO12+AO13+AO14</f>
        <v>0</v>
      </c>
      <c r="AP11" s="7">
        <f>AP12+AP13+AP14</f>
        <v>0</v>
      </c>
      <c r="AQ11" s="7">
        <f>AQ12+AQ13+AQ14</f>
        <v>0</v>
      </c>
      <c r="AR11" s="7">
        <f>AR12+AR13+AR14</f>
        <v>0</v>
      </c>
      <c r="AS11" s="7">
        <f>AS12+AS13+AS14</f>
        <v>0</v>
      </c>
      <c r="AT11" s="7">
        <f>AT12+AT13+AT14</f>
        <v>0</v>
      </c>
      <c r="AU11" s="7">
        <f>AU12+AU13+AU14</f>
        <v>0</v>
      </c>
      <c r="AV11" s="7">
        <f>AV12+AV13+AV14</f>
        <v>0</v>
      </c>
      <c r="AW11" s="7">
        <f>AW12+AW13+AW14</f>
        <v>0</v>
      </c>
      <c r="AX11" s="98" t="s">
        <v>24</v>
      </c>
      <c r="AY11" s="37">
        <f>AV11+AW11+AU11+AT11+AS11+AR11+AQ11+AP11+AO11+AN11+AM11+AL11+AK11+AJ11+AI11+AH11+AG11+AF11+AE11+AD11+AC11+AB11+AA11</f>
        <v>87</v>
      </c>
      <c r="AZ11" s="8"/>
      <c r="BA11" s="8"/>
      <c r="BB11" s="8">
        <f>W11+AY11</f>
        <v>206</v>
      </c>
      <c r="BC11" s="8"/>
      <c r="BD11" s="13"/>
    </row>
    <row r="12" spans="1:56" ht="21.75" customHeight="1">
      <c r="A12" s="57"/>
      <c r="B12" s="44" t="s">
        <v>138</v>
      </c>
      <c r="C12" s="5" t="s">
        <v>139</v>
      </c>
      <c r="D12" s="15">
        <v>1</v>
      </c>
      <c r="E12" s="15"/>
      <c r="F12" s="15"/>
      <c r="G12" s="15"/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2</v>
      </c>
      <c r="S12" s="15">
        <v>2</v>
      </c>
      <c r="T12" s="15">
        <v>2</v>
      </c>
      <c r="U12" s="28" t="s">
        <v>16</v>
      </c>
      <c r="V12" s="15" t="s">
        <v>16</v>
      </c>
      <c r="W12" s="7">
        <f aca="true" t="shared" si="1" ref="W12:W44">T12+S12+R12+Q12+P12+O12+N12+M12+L12+K12+J12+I12+H12+G12+F12+E12+D12</f>
        <v>17</v>
      </c>
      <c r="X12" s="15"/>
      <c r="Y12" s="15"/>
      <c r="Z12" s="98" t="s">
        <v>24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>
        <v>2</v>
      </c>
      <c r="AM12" s="15">
        <v>3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98" t="s">
        <v>24</v>
      </c>
      <c r="AY12" s="37">
        <f aca="true" t="shared" si="2" ref="AY12:AY43">AV12+AW12+AU12+AT12+AS12+AR12+AQ12+AP12+AO12+AN12+AM12+AL12+AK12+AJ12+AI12+AH12+AG12+AF12+AE12+AD12+AC12+AB12+AA12</f>
        <v>27</v>
      </c>
      <c r="AZ12" s="9"/>
      <c r="BA12" s="9"/>
      <c r="BB12" s="8">
        <f>W12+AY12</f>
        <v>44</v>
      </c>
      <c r="BC12" s="11"/>
      <c r="BD12" s="19"/>
    </row>
    <row r="13" spans="1:56" ht="42.75" customHeight="1">
      <c r="A13" s="57"/>
      <c r="B13" s="44" t="s">
        <v>26</v>
      </c>
      <c r="C13" s="5" t="s">
        <v>159</v>
      </c>
      <c r="D13" s="15">
        <v>2</v>
      </c>
      <c r="E13" s="15"/>
      <c r="F13" s="15"/>
      <c r="G13" s="15"/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3</v>
      </c>
      <c r="P13" s="15">
        <v>3</v>
      </c>
      <c r="Q13" s="15">
        <v>3</v>
      </c>
      <c r="R13" s="15">
        <v>3</v>
      </c>
      <c r="S13" s="15">
        <v>3</v>
      </c>
      <c r="T13" s="15">
        <v>3</v>
      </c>
      <c r="U13" s="28" t="s">
        <v>16</v>
      </c>
      <c r="V13" s="15" t="s">
        <v>16</v>
      </c>
      <c r="W13" s="7">
        <f t="shared" si="1"/>
        <v>34</v>
      </c>
      <c r="X13" s="15"/>
      <c r="Y13" s="15"/>
      <c r="Z13" s="98" t="s">
        <v>24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15">
        <v>2</v>
      </c>
      <c r="AJ13" s="15">
        <v>3</v>
      </c>
      <c r="AK13" s="15">
        <v>3</v>
      </c>
      <c r="AL13" s="15">
        <v>3</v>
      </c>
      <c r="AM13" s="15">
        <v>3</v>
      </c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98" t="s">
        <v>24</v>
      </c>
      <c r="AY13" s="37">
        <f t="shared" si="2"/>
        <v>30</v>
      </c>
      <c r="AZ13" s="9"/>
      <c r="BA13" s="9"/>
      <c r="BB13" s="8">
        <f>W13+AY13</f>
        <v>64</v>
      </c>
      <c r="BC13" s="11"/>
      <c r="BD13" s="19"/>
    </row>
    <row r="14" spans="1:56" ht="21.75" customHeight="1">
      <c r="A14" s="57"/>
      <c r="B14" s="44" t="s">
        <v>27</v>
      </c>
      <c r="C14" s="42" t="s">
        <v>23</v>
      </c>
      <c r="D14" s="15">
        <v>2</v>
      </c>
      <c r="E14" s="15"/>
      <c r="F14" s="15"/>
      <c r="G14" s="15"/>
      <c r="H14" s="15">
        <v>2</v>
      </c>
      <c r="I14" s="15">
        <v>3</v>
      </c>
      <c r="J14" s="15">
        <v>3</v>
      </c>
      <c r="K14" s="15">
        <v>3</v>
      </c>
      <c r="L14" s="15">
        <v>3</v>
      </c>
      <c r="M14" s="15">
        <v>2</v>
      </c>
      <c r="N14" s="15">
        <v>4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28" t="s">
        <v>16</v>
      </c>
      <c r="V14" s="15" t="s">
        <v>16</v>
      </c>
      <c r="W14" s="7">
        <f t="shared" si="1"/>
        <v>34</v>
      </c>
      <c r="X14" s="25"/>
      <c r="Y14" s="25"/>
      <c r="Z14" s="98" t="s">
        <v>24</v>
      </c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15">
        <v>3</v>
      </c>
      <c r="AG14" s="15">
        <v>3</v>
      </c>
      <c r="AH14" s="15">
        <v>3</v>
      </c>
      <c r="AI14" s="15">
        <v>3</v>
      </c>
      <c r="AJ14" s="15">
        <v>2</v>
      </c>
      <c r="AK14" s="15">
        <v>2</v>
      </c>
      <c r="AL14" s="15">
        <v>2</v>
      </c>
      <c r="AM14" s="15">
        <v>2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98" t="s">
        <v>24</v>
      </c>
      <c r="AY14" s="37">
        <f t="shared" si="2"/>
        <v>30</v>
      </c>
      <c r="AZ14" s="25"/>
      <c r="BA14" s="25"/>
      <c r="BB14" s="8">
        <f>W14+AY14</f>
        <v>64</v>
      </c>
      <c r="BC14" s="11"/>
      <c r="BD14" s="19"/>
    </row>
    <row r="15" spans="1:56" ht="21.75" customHeight="1">
      <c r="A15" s="57"/>
      <c r="B15" s="52" t="s">
        <v>126</v>
      </c>
      <c r="C15" s="42" t="s">
        <v>128</v>
      </c>
      <c r="D15" s="15">
        <v>3</v>
      </c>
      <c r="E15" s="15"/>
      <c r="F15" s="15"/>
      <c r="G15" s="15"/>
      <c r="H15" s="15">
        <v>3</v>
      </c>
      <c r="I15" s="15">
        <v>3</v>
      </c>
      <c r="J15" s="15">
        <v>2</v>
      </c>
      <c r="K15" s="15">
        <v>2</v>
      </c>
      <c r="L15" s="15">
        <v>2</v>
      </c>
      <c r="M15" s="15">
        <v>3</v>
      </c>
      <c r="N15" s="15">
        <v>3</v>
      </c>
      <c r="O15" s="15">
        <v>3</v>
      </c>
      <c r="P15" s="15">
        <v>2</v>
      </c>
      <c r="Q15" s="15">
        <v>2</v>
      </c>
      <c r="R15" s="15">
        <v>2</v>
      </c>
      <c r="S15" s="15">
        <v>2</v>
      </c>
      <c r="T15" s="15">
        <v>2</v>
      </c>
      <c r="U15" s="28"/>
      <c r="V15" s="15"/>
      <c r="W15" s="7">
        <f t="shared" si="1"/>
        <v>34</v>
      </c>
      <c r="X15" s="25"/>
      <c r="Y15" s="25"/>
      <c r="Z15" s="98" t="s">
        <v>24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98" t="s">
        <v>24</v>
      </c>
      <c r="AY15" s="37">
        <f t="shared" si="2"/>
        <v>0</v>
      </c>
      <c r="AZ15" s="25"/>
      <c r="BA15" s="25"/>
      <c r="BB15" s="8"/>
      <c r="BC15" s="11"/>
      <c r="BD15" s="19"/>
    </row>
    <row r="16" spans="1:56" ht="30" customHeight="1">
      <c r="A16" s="57"/>
      <c r="B16" s="45" t="s">
        <v>29</v>
      </c>
      <c r="C16" s="46" t="s">
        <v>31</v>
      </c>
      <c r="D16" s="24">
        <f>D18+D17</f>
        <v>5</v>
      </c>
      <c r="E16" s="24">
        <f aca="true" t="shared" si="3" ref="E16:T16">E18+E17</f>
        <v>0</v>
      </c>
      <c r="F16" s="24">
        <f t="shared" si="3"/>
        <v>0</v>
      </c>
      <c r="G16" s="24">
        <f t="shared" si="3"/>
        <v>0</v>
      </c>
      <c r="H16" s="24">
        <f t="shared" si="3"/>
        <v>5</v>
      </c>
      <c r="I16" s="24">
        <f t="shared" si="3"/>
        <v>4</v>
      </c>
      <c r="J16" s="24">
        <f t="shared" si="3"/>
        <v>4</v>
      </c>
      <c r="K16" s="24">
        <f t="shared" si="3"/>
        <v>4</v>
      </c>
      <c r="L16" s="24">
        <f t="shared" si="3"/>
        <v>4</v>
      </c>
      <c r="M16" s="24">
        <f t="shared" si="3"/>
        <v>3</v>
      </c>
      <c r="N16" s="24">
        <f t="shared" si="3"/>
        <v>4</v>
      </c>
      <c r="O16" s="24">
        <f t="shared" si="3"/>
        <v>4</v>
      </c>
      <c r="P16" s="24">
        <f t="shared" si="3"/>
        <v>5</v>
      </c>
      <c r="Q16" s="24">
        <f t="shared" si="3"/>
        <v>4</v>
      </c>
      <c r="R16" s="24">
        <f t="shared" si="3"/>
        <v>5</v>
      </c>
      <c r="S16" s="24">
        <f t="shared" si="3"/>
        <v>5</v>
      </c>
      <c r="T16" s="24">
        <f t="shared" si="3"/>
        <v>4</v>
      </c>
      <c r="U16" s="28" t="s">
        <v>16</v>
      </c>
      <c r="V16" s="15" t="s">
        <v>16</v>
      </c>
      <c r="W16" s="7">
        <f t="shared" si="1"/>
        <v>60</v>
      </c>
      <c r="X16" s="24"/>
      <c r="Y16" s="24"/>
      <c r="Z16" s="98" t="s">
        <v>24</v>
      </c>
      <c r="AA16" s="24">
        <f>AA17+AA18</f>
        <v>5</v>
      </c>
      <c r="AB16" s="24">
        <f aca="true" t="shared" si="4" ref="AB16:AX16">AB17+AB18</f>
        <v>5</v>
      </c>
      <c r="AC16" s="24">
        <f t="shared" si="4"/>
        <v>5</v>
      </c>
      <c r="AD16" s="24">
        <f t="shared" si="4"/>
        <v>5</v>
      </c>
      <c r="AE16" s="24">
        <f t="shared" si="4"/>
        <v>5</v>
      </c>
      <c r="AF16" s="24">
        <f t="shared" si="4"/>
        <v>5</v>
      </c>
      <c r="AG16" s="24">
        <f t="shared" si="4"/>
        <v>5</v>
      </c>
      <c r="AH16" s="24">
        <f t="shared" si="4"/>
        <v>5</v>
      </c>
      <c r="AI16" s="24">
        <f t="shared" si="4"/>
        <v>5</v>
      </c>
      <c r="AJ16" s="24">
        <f t="shared" si="4"/>
        <v>5</v>
      </c>
      <c r="AK16" s="24">
        <f t="shared" si="4"/>
        <v>4</v>
      </c>
      <c r="AL16" s="24">
        <f t="shared" si="4"/>
        <v>4</v>
      </c>
      <c r="AM16" s="24">
        <f t="shared" si="4"/>
        <v>4</v>
      </c>
      <c r="AN16" s="24">
        <f t="shared" si="4"/>
        <v>0</v>
      </c>
      <c r="AO16" s="24">
        <f t="shared" si="4"/>
        <v>0</v>
      </c>
      <c r="AP16" s="24">
        <f t="shared" si="4"/>
        <v>0</v>
      </c>
      <c r="AQ16" s="24">
        <f t="shared" si="4"/>
        <v>0</v>
      </c>
      <c r="AR16" s="24">
        <f t="shared" si="4"/>
        <v>0</v>
      </c>
      <c r="AS16" s="24">
        <f t="shared" si="4"/>
        <v>0</v>
      </c>
      <c r="AT16" s="24">
        <f t="shared" si="4"/>
        <v>0</v>
      </c>
      <c r="AU16" s="24">
        <f t="shared" si="4"/>
        <v>0</v>
      </c>
      <c r="AV16" s="24">
        <f t="shared" si="4"/>
        <v>0</v>
      </c>
      <c r="AW16" s="24">
        <f t="shared" si="4"/>
        <v>0</v>
      </c>
      <c r="AX16" s="98" t="s">
        <v>24</v>
      </c>
      <c r="AY16" s="37">
        <f t="shared" si="2"/>
        <v>62</v>
      </c>
      <c r="AZ16" s="24"/>
      <c r="BA16" s="24"/>
      <c r="BB16" s="8">
        <f>W16+AY16</f>
        <v>122</v>
      </c>
      <c r="BC16" s="8"/>
      <c r="BD16" s="13"/>
    </row>
    <row r="17" spans="1:56" ht="30" customHeight="1">
      <c r="A17" s="57"/>
      <c r="B17" s="45" t="s">
        <v>140</v>
      </c>
      <c r="C17" s="42" t="s">
        <v>141</v>
      </c>
      <c r="D17" s="15">
        <v>3</v>
      </c>
      <c r="E17" s="15"/>
      <c r="F17" s="15"/>
      <c r="G17" s="15"/>
      <c r="H17" s="15">
        <v>3</v>
      </c>
      <c r="I17" s="15">
        <v>2</v>
      </c>
      <c r="J17" s="15">
        <v>2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3</v>
      </c>
      <c r="Q17" s="15">
        <v>2</v>
      </c>
      <c r="R17" s="15">
        <v>3</v>
      </c>
      <c r="S17" s="15">
        <v>3</v>
      </c>
      <c r="T17" s="15">
        <v>3</v>
      </c>
      <c r="U17" s="28"/>
      <c r="V17" s="15" t="s">
        <v>16</v>
      </c>
      <c r="W17" s="7">
        <f t="shared" si="1"/>
        <v>34</v>
      </c>
      <c r="X17" s="25"/>
      <c r="Y17" s="25"/>
      <c r="Z17" s="98" t="s">
        <v>24</v>
      </c>
      <c r="AA17" s="15">
        <v>5</v>
      </c>
      <c r="AB17" s="15">
        <v>5</v>
      </c>
      <c r="AC17" s="15">
        <v>5</v>
      </c>
      <c r="AD17" s="15">
        <v>5</v>
      </c>
      <c r="AE17" s="15">
        <v>5</v>
      </c>
      <c r="AF17" s="15">
        <v>5</v>
      </c>
      <c r="AG17" s="15">
        <v>5</v>
      </c>
      <c r="AH17" s="15">
        <v>5</v>
      </c>
      <c r="AI17" s="15">
        <v>5</v>
      </c>
      <c r="AJ17" s="15">
        <v>5</v>
      </c>
      <c r="AK17" s="15">
        <v>4</v>
      </c>
      <c r="AL17" s="15">
        <v>4</v>
      </c>
      <c r="AM17" s="15">
        <v>4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98" t="s">
        <v>24</v>
      </c>
      <c r="AY17" s="37">
        <f t="shared" si="2"/>
        <v>62</v>
      </c>
      <c r="AZ17" s="24"/>
      <c r="BA17" s="24"/>
      <c r="BB17" s="8">
        <f>W17+AY17</f>
        <v>96</v>
      </c>
      <c r="BC17" s="8"/>
      <c r="BD17" s="13"/>
    </row>
    <row r="18" spans="1:56" ht="39" customHeight="1">
      <c r="A18" s="57"/>
      <c r="B18" s="45" t="s">
        <v>30</v>
      </c>
      <c r="C18" s="42" t="s">
        <v>32</v>
      </c>
      <c r="D18" s="15">
        <v>2</v>
      </c>
      <c r="E18" s="15"/>
      <c r="F18" s="15"/>
      <c r="G18" s="15"/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1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1</v>
      </c>
      <c r="U18" s="28" t="s">
        <v>16</v>
      </c>
      <c r="V18" s="15" t="s">
        <v>16</v>
      </c>
      <c r="W18" s="7">
        <f t="shared" si="1"/>
        <v>26</v>
      </c>
      <c r="X18" s="25"/>
      <c r="Y18" s="25"/>
      <c r="Z18" s="98" t="s">
        <v>24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98" t="s">
        <v>24</v>
      </c>
      <c r="AY18" s="37">
        <f t="shared" si="2"/>
        <v>0</v>
      </c>
      <c r="AZ18" s="25"/>
      <c r="BA18" s="25"/>
      <c r="BB18" s="8">
        <f>W18+AY18</f>
        <v>26</v>
      </c>
      <c r="BC18" s="9"/>
      <c r="BD18" s="17"/>
    </row>
    <row r="19" spans="1:56" ht="30" customHeight="1">
      <c r="A19" s="57"/>
      <c r="B19" s="38" t="s">
        <v>17</v>
      </c>
      <c r="C19" s="14" t="s">
        <v>18</v>
      </c>
      <c r="D19" s="7">
        <f>D20+D21+D22+D23+D24</f>
        <v>4</v>
      </c>
      <c r="E19" s="7">
        <f aca="true" t="shared" si="5" ref="E19:T19">E20+E21+E22+E23+E24</f>
        <v>0</v>
      </c>
      <c r="F19" s="7">
        <f t="shared" si="5"/>
        <v>0</v>
      </c>
      <c r="G19" s="7">
        <f t="shared" si="5"/>
        <v>0</v>
      </c>
      <c r="H19" s="7">
        <f t="shared" si="5"/>
        <v>3</v>
      </c>
      <c r="I19" s="7">
        <f t="shared" si="5"/>
        <v>3</v>
      </c>
      <c r="J19" s="7">
        <f t="shared" si="5"/>
        <v>3</v>
      </c>
      <c r="K19" s="7">
        <f t="shared" si="5"/>
        <v>3</v>
      </c>
      <c r="L19" s="7">
        <f t="shared" si="5"/>
        <v>3</v>
      </c>
      <c r="M19" s="7">
        <f t="shared" si="5"/>
        <v>3</v>
      </c>
      <c r="N19" s="7">
        <f t="shared" si="5"/>
        <v>4</v>
      </c>
      <c r="O19" s="7">
        <f t="shared" si="5"/>
        <v>4</v>
      </c>
      <c r="P19" s="7">
        <f t="shared" si="5"/>
        <v>3</v>
      </c>
      <c r="Q19" s="7">
        <f t="shared" si="5"/>
        <v>5</v>
      </c>
      <c r="R19" s="7">
        <f t="shared" si="5"/>
        <v>4</v>
      </c>
      <c r="S19" s="7">
        <f t="shared" si="5"/>
        <v>4</v>
      </c>
      <c r="T19" s="7">
        <f t="shared" si="5"/>
        <v>4</v>
      </c>
      <c r="U19" s="28" t="s">
        <v>16</v>
      </c>
      <c r="V19" s="15" t="s">
        <v>16</v>
      </c>
      <c r="W19" s="7">
        <f t="shared" si="1"/>
        <v>50</v>
      </c>
      <c r="X19" s="37"/>
      <c r="Y19" s="7"/>
      <c r="Z19" s="98" t="s">
        <v>24</v>
      </c>
      <c r="AA19" s="7">
        <f>AA20+AA21+AA22+AA23+AA24</f>
        <v>10</v>
      </c>
      <c r="AB19" s="7">
        <f aca="true" t="shared" si="6" ref="AB19:AX19">AB20+AB21+AB22+AB23+AB24</f>
        <v>10</v>
      </c>
      <c r="AC19" s="7">
        <f t="shared" si="6"/>
        <v>10</v>
      </c>
      <c r="AD19" s="7">
        <f t="shared" si="6"/>
        <v>10</v>
      </c>
      <c r="AE19" s="7">
        <f t="shared" si="6"/>
        <v>10</v>
      </c>
      <c r="AF19" s="7">
        <f t="shared" si="6"/>
        <v>11</v>
      </c>
      <c r="AG19" s="7">
        <f t="shared" si="6"/>
        <v>11</v>
      </c>
      <c r="AH19" s="7">
        <f t="shared" si="6"/>
        <v>11</v>
      </c>
      <c r="AI19" s="7">
        <f t="shared" si="6"/>
        <v>9</v>
      </c>
      <c r="AJ19" s="7">
        <f t="shared" si="6"/>
        <v>10</v>
      </c>
      <c r="AK19" s="7">
        <f t="shared" si="6"/>
        <v>9</v>
      </c>
      <c r="AL19" s="7">
        <f t="shared" si="6"/>
        <v>9</v>
      </c>
      <c r="AM19" s="7">
        <f t="shared" si="6"/>
        <v>9</v>
      </c>
      <c r="AN19" s="7">
        <f t="shared" si="6"/>
        <v>0</v>
      </c>
      <c r="AO19" s="7">
        <f t="shared" si="6"/>
        <v>0</v>
      </c>
      <c r="AP19" s="7">
        <f t="shared" si="6"/>
        <v>0</v>
      </c>
      <c r="AQ19" s="7">
        <f t="shared" si="6"/>
        <v>0</v>
      </c>
      <c r="AR19" s="7">
        <f t="shared" si="6"/>
        <v>0</v>
      </c>
      <c r="AS19" s="7">
        <f t="shared" si="6"/>
        <v>0</v>
      </c>
      <c r="AT19" s="7">
        <f t="shared" si="6"/>
        <v>0</v>
      </c>
      <c r="AU19" s="7">
        <f t="shared" si="6"/>
        <v>0</v>
      </c>
      <c r="AV19" s="7">
        <f t="shared" si="6"/>
        <v>0</v>
      </c>
      <c r="AW19" s="7">
        <f>AW20+AW21+AW22+AW23+AW24</f>
        <v>0</v>
      </c>
      <c r="AX19" s="98" t="s">
        <v>24</v>
      </c>
      <c r="AY19" s="37">
        <f t="shared" si="2"/>
        <v>129</v>
      </c>
      <c r="AZ19" s="7"/>
      <c r="BA19" s="7"/>
      <c r="BB19" s="8">
        <f>W19+AY19</f>
        <v>179</v>
      </c>
      <c r="BC19" s="8"/>
      <c r="BD19" s="13"/>
    </row>
    <row r="20" spans="1:58" ht="27.75" customHeight="1">
      <c r="A20" s="57"/>
      <c r="B20" s="38" t="s">
        <v>147</v>
      </c>
      <c r="C20" s="42" t="s">
        <v>149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8" t="s">
        <v>16</v>
      </c>
      <c r="V20" s="15" t="s">
        <v>16</v>
      </c>
      <c r="W20" s="7">
        <f t="shared" si="1"/>
        <v>0</v>
      </c>
      <c r="X20" s="15"/>
      <c r="Y20" s="15"/>
      <c r="Z20" s="98" t="s">
        <v>24</v>
      </c>
      <c r="AA20" s="15">
        <v>3</v>
      </c>
      <c r="AB20" s="15">
        <v>3</v>
      </c>
      <c r="AC20" s="15">
        <v>3</v>
      </c>
      <c r="AD20" s="15">
        <v>3</v>
      </c>
      <c r="AE20" s="15">
        <v>3</v>
      </c>
      <c r="AF20" s="15">
        <v>3</v>
      </c>
      <c r="AG20" s="15">
        <v>3</v>
      </c>
      <c r="AH20" s="15">
        <v>3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98" t="s">
        <v>24</v>
      </c>
      <c r="AY20" s="37">
        <f t="shared" si="2"/>
        <v>34</v>
      </c>
      <c r="AZ20" s="9"/>
      <c r="BA20" s="9"/>
      <c r="BB20" s="8">
        <f>W20+AY20</f>
        <v>34</v>
      </c>
      <c r="BC20" s="9"/>
      <c r="BD20" s="17"/>
      <c r="BE20" s="10"/>
      <c r="BF20" s="10"/>
    </row>
    <row r="21" spans="1:58" ht="60" customHeight="1">
      <c r="A21" s="57"/>
      <c r="B21" s="38" t="s">
        <v>148</v>
      </c>
      <c r="C21" s="48" t="s">
        <v>150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8" t="s">
        <v>16</v>
      </c>
      <c r="V21" s="15" t="s">
        <v>16</v>
      </c>
      <c r="W21" s="7">
        <f t="shared" si="1"/>
        <v>0</v>
      </c>
      <c r="X21" s="15"/>
      <c r="Y21" s="15"/>
      <c r="Z21" s="98" t="s">
        <v>24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3</v>
      </c>
      <c r="AG21" s="15">
        <v>3</v>
      </c>
      <c r="AH21" s="15">
        <v>3</v>
      </c>
      <c r="AI21" s="15">
        <v>3</v>
      </c>
      <c r="AJ21" s="15">
        <v>3</v>
      </c>
      <c r="AK21" s="15">
        <v>3</v>
      </c>
      <c r="AL21" s="15">
        <v>3</v>
      </c>
      <c r="AM21" s="15">
        <v>3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98" t="s">
        <v>24</v>
      </c>
      <c r="AY21" s="37">
        <f t="shared" si="2"/>
        <v>34</v>
      </c>
      <c r="AZ21" s="9"/>
      <c r="BA21" s="9"/>
      <c r="BB21" s="8">
        <f>W21+AY21</f>
        <v>34</v>
      </c>
      <c r="BC21" s="9"/>
      <c r="BD21" s="17"/>
      <c r="BE21" s="10"/>
      <c r="BF21" s="10"/>
    </row>
    <row r="22" spans="1:58" ht="37.5" customHeight="1">
      <c r="A22" s="57"/>
      <c r="B22" s="38" t="s">
        <v>65</v>
      </c>
      <c r="C22" s="40" t="s">
        <v>66</v>
      </c>
      <c r="D22" s="15">
        <v>1</v>
      </c>
      <c r="E22" s="15"/>
      <c r="F22" s="15"/>
      <c r="G22" s="15"/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2</v>
      </c>
      <c r="R22" s="15">
        <v>1</v>
      </c>
      <c r="S22" s="15">
        <v>2</v>
      </c>
      <c r="T22" s="15">
        <v>2</v>
      </c>
      <c r="U22" s="28" t="s">
        <v>16</v>
      </c>
      <c r="V22" s="15" t="s">
        <v>16</v>
      </c>
      <c r="W22" s="7">
        <f t="shared" si="1"/>
        <v>17</v>
      </c>
      <c r="X22" s="15"/>
      <c r="Y22" s="15"/>
      <c r="Z22" s="98" t="s">
        <v>24</v>
      </c>
      <c r="AA22" s="15">
        <v>3</v>
      </c>
      <c r="AB22" s="15">
        <v>3</v>
      </c>
      <c r="AC22" s="15">
        <v>3</v>
      </c>
      <c r="AD22" s="15">
        <v>2</v>
      </c>
      <c r="AE22" s="15">
        <v>2</v>
      </c>
      <c r="AF22" s="15">
        <v>2</v>
      </c>
      <c r="AG22" s="15">
        <v>2</v>
      </c>
      <c r="AH22" s="15">
        <v>2</v>
      </c>
      <c r="AI22" s="15">
        <v>2</v>
      </c>
      <c r="AJ22" s="15">
        <v>2</v>
      </c>
      <c r="AK22" s="15">
        <v>2</v>
      </c>
      <c r="AL22" s="15">
        <v>2</v>
      </c>
      <c r="AM22" s="15">
        <v>2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98" t="s">
        <v>24</v>
      </c>
      <c r="AY22" s="37">
        <f t="shared" si="2"/>
        <v>29</v>
      </c>
      <c r="AZ22" s="20"/>
      <c r="BA22" s="9"/>
      <c r="BB22" s="8">
        <f>W22+AY22</f>
        <v>46</v>
      </c>
      <c r="BC22" s="9"/>
      <c r="BD22" s="17"/>
      <c r="BE22" s="10"/>
      <c r="BF22" s="10"/>
    </row>
    <row r="23" spans="1:58" ht="34.5" customHeight="1">
      <c r="A23" s="57"/>
      <c r="B23" s="38" t="s">
        <v>35</v>
      </c>
      <c r="C23" s="42" t="s">
        <v>36</v>
      </c>
      <c r="D23" s="15">
        <v>2</v>
      </c>
      <c r="E23" s="15"/>
      <c r="F23" s="15"/>
      <c r="G23" s="15"/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28" t="s">
        <v>16</v>
      </c>
      <c r="V23" s="15" t="s">
        <v>16</v>
      </c>
      <c r="W23" s="7">
        <f t="shared" si="1"/>
        <v>15</v>
      </c>
      <c r="X23" s="15"/>
      <c r="Y23" s="15"/>
      <c r="Z23" s="98" t="s">
        <v>24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>
        <v>1</v>
      </c>
      <c r="AJ23" s="15">
        <v>2</v>
      </c>
      <c r="AK23" s="15">
        <v>1</v>
      </c>
      <c r="AL23" s="15">
        <v>1</v>
      </c>
      <c r="AM23" s="15">
        <v>1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98" t="s">
        <v>24</v>
      </c>
      <c r="AY23" s="37">
        <f t="shared" si="2"/>
        <v>14</v>
      </c>
      <c r="AZ23" s="9"/>
      <c r="BA23" s="9"/>
      <c r="BB23" s="8">
        <f>W23+AY23</f>
        <v>29</v>
      </c>
      <c r="BC23" s="9"/>
      <c r="BD23" s="17"/>
      <c r="BE23" s="10"/>
      <c r="BF23" s="10"/>
    </row>
    <row r="24" spans="1:58" ht="34.5" customHeight="1">
      <c r="A24" s="57"/>
      <c r="B24" s="38" t="s">
        <v>180</v>
      </c>
      <c r="C24" s="42" t="s">
        <v>181</v>
      </c>
      <c r="D24" s="15">
        <v>1</v>
      </c>
      <c r="E24" s="15"/>
      <c r="F24" s="15"/>
      <c r="G24" s="15"/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2</v>
      </c>
      <c r="O24" s="15">
        <v>2</v>
      </c>
      <c r="P24" s="15">
        <v>1</v>
      </c>
      <c r="Q24" s="15">
        <v>2</v>
      </c>
      <c r="R24" s="15">
        <v>2</v>
      </c>
      <c r="S24" s="15">
        <v>1</v>
      </c>
      <c r="T24" s="15">
        <v>1</v>
      </c>
      <c r="U24" s="28" t="s">
        <v>16</v>
      </c>
      <c r="V24" s="15" t="s">
        <v>16</v>
      </c>
      <c r="W24" s="7">
        <f t="shared" si="1"/>
        <v>18</v>
      </c>
      <c r="X24" s="15"/>
      <c r="Y24" s="15"/>
      <c r="Z24" s="98" t="s">
        <v>24</v>
      </c>
      <c r="AA24" s="15">
        <v>1</v>
      </c>
      <c r="AB24" s="15">
        <v>1</v>
      </c>
      <c r="AC24" s="15">
        <v>1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>
        <v>1</v>
      </c>
      <c r="AJ24" s="15">
        <v>1</v>
      </c>
      <c r="AK24" s="15">
        <v>1</v>
      </c>
      <c r="AL24" s="15">
        <v>1</v>
      </c>
      <c r="AM24" s="15">
        <v>1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98" t="s">
        <v>24</v>
      </c>
      <c r="AY24" s="37">
        <f t="shared" si="2"/>
        <v>18</v>
      </c>
      <c r="AZ24" s="9"/>
      <c r="BA24" s="9"/>
      <c r="BB24" s="8">
        <f>W24+AY24</f>
        <v>36</v>
      </c>
      <c r="BC24" s="9"/>
      <c r="BD24" s="17"/>
      <c r="BE24" s="10"/>
      <c r="BF24" s="10"/>
    </row>
    <row r="25" spans="1:56" ht="21.75" customHeight="1">
      <c r="A25" s="57"/>
      <c r="B25" s="38" t="s">
        <v>19</v>
      </c>
      <c r="C25" s="14" t="s">
        <v>20</v>
      </c>
      <c r="D25" s="7">
        <f>D26+D31+D36+D38</f>
        <v>19</v>
      </c>
      <c r="E25" s="7">
        <f aca="true" t="shared" si="7" ref="E25:BB25">E26+E31+E36+E38</f>
        <v>36</v>
      </c>
      <c r="F25" s="7">
        <f t="shared" si="7"/>
        <v>36</v>
      </c>
      <c r="G25" s="7">
        <f t="shared" si="7"/>
        <v>36</v>
      </c>
      <c r="H25" s="7">
        <f t="shared" si="7"/>
        <v>20</v>
      </c>
      <c r="I25" s="7">
        <f t="shared" si="7"/>
        <v>20</v>
      </c>
      <c r="J25" s="7">
        <f t="shared" si="7"/>
        <v>21</v>
      </c>
      <c r="K25" s="7">
        <f t="shared" si="7"/>
        <v>21</v>
      </c>
      <c r="L25" s="7">
        <f t="shared" si="7"/>
        <v>21</v>
      </c>
      <c r="M25" s="7">
        <f t="shared" si="7"/>
        <v>22</v>
      </c>
      <c r="N25" s="7">
        <f t="shared" si="7"/>
        <v>18</v>
      </c>
      <c r="O25" s="7">
        <f t="shared" si="7"/>
        <v>19</v>
      </c>
      <c r="P25" s="7">
        <f t="shared" si="7"/>
        <v>20</v>
      </c>
      <c r="Q25" s="7">
        <f t="shared" si="7"/>
        <v>19</v>
      </c>
      <c r="R25" s="7">
        <f t="shared" si="7"/>
        <v>18</v>
      </c>
      <c r="S25" s="7">
        <f t="shared" si="7"/>
        <v>18</v>
      </c>
      <c r="T25" s="7">
        <f t="shared" si="7"/>
        <v>19</v>
      </c>
      <c r="U25" s="28" t="s">
        <v>16</v>
      </c>
      <c r="V25" s="15" t="s">
        <v>16</v>
      </c>
      <c r="W25" s="7">
        <f t="shared" si="7"/>
        <v>383</v>
      </c>
      <c r="X25" s="7"/>
      <c r="Y25" s="7"/>
      <c r="Z25" s="98" t="s">
        <v>24</v>
      </c>
      <c r="AA25" s="7">
        <f t="shared" si="7"/>
        <v>14</v>
      </c>
      <c r="AB25" s="7">
        <f t="shared" si="7"/>
        <v>14</v>
      </c>
      <c r="AC25" s="7">
        <f t="shared" si="7"/>
        <v>14</v>
      </c>
      <c r="AD25" s="7">
        <f t="shared" si="7"/>
        <v>14</v>
      </c>
      <c r="AE25" s="7">
        <f t="shared" si="7"/>
        <v>14</v>
      </c>
      <c r="AF25" s="7">
        <f t="shared" si="7"/>
        <v>14</v>
      </c>
      <c r="AG25" s="7">
        <f t="shared" si="7"/>
        <v>15</v>
      </c>
      <c r="AH25" s="7">
        <f t="shared" si="7"/>
        <v>16</v>
      </c>
      <c r="AI25" s="7">
        <f t="shared" si="7"/>
        <v>15</v>
      </c>
      <c r="AJ25" s="7">
        <f t="shared" si="7"/>
        <v>15</v>
      </c>
      <c r="AK25" s="7">
        <f t="shared" si="7"/>
        <v>15</v>
      </c>
      <c r="AL25" s="7">
        <f t="shared" si="7"/>
        <v>15</v>
      </c>
      <c r="AM25" s="7">
        <f t="shared" si="7"/>
        <v>15</v>
      </c>
      <c r="AN25" s="7">
        <f t="shared" si="7"/>
        <v>36</v>
      </c>
      <c r="AO25" s="7">
        <f t="shared" si="7"/>
        <v>36</v>
      </c>
      <c r="AP25" s="7">
        <f t="shared" si="7"/>
        <v>36</v>
      </c>
      <c r="AQ25" s="7">
        <f t="shared" si="7"/>
        <v>36</v>
      </c>
      <c r="AR25" s="7">
        <f t="shared" si="7"/>
        <v>36</v>
      </c>
      <c r="AS25" s="7">
        <f t="shared" si="7"/>
        <v>36</v>
      </c>
      <c r="AT25" s="7">
        <f t="shared" si="7"/>
        <v>36</v>
      </c>
      <c r="AU25" s="7">
        <f t="shared" si="7"/>
        <v>36</v>
      </c>
      <c r="AV25" s="7">
        <f t="shared" si="7"/>
        <v>36</v>
      </c>
      <c r="AW25" s="7">
        <f>AW26+AW31+AW36+AW38</f>
        <v>36</v>
      </c>
      <c r="AX25" s="98" t="s">
        <v>24</v>
      </c>
      <c r="AY25" s="37">
        <f t="shared" si="2"/>
        <v>550</v>
      </c>
      <c r="AZ25" s="7"/>
      <c r="BA25" s="7"/>
      <c r="BB25" s="8">
        <f aca="true" t="shared" si="8" ref="BB25:BB44">W25+AY25</f>
        <v>933</v>
      </c>
      <c r="BC25" s="8"/>
      <c r="BD25" s="13"/>
    </row>
    <row r="26" spans="1:56" ht="57" customHeight="1">
      <c r="A26" s="57"/>
      <c r="B26" s="38" t="s">
        <v>110</v>
      </c>
      <c r="C26" s="39" t="s">
        <v>111</v>
      </c>
      <c r="D26" s="7">
        <f>D27+D28+D29+D30</f>
        <v>5</v>
      </c>
      <c r="E26" s="7">
        <f>E27+E28+E29+E30</f>
        <v>0</v>
      </c>
      <c r="F26" s="7">
        <f>F27+F28+F29+F30</f>
        <v>0</v>
      </c>
      <c r="G26" s="7">
        <f>G27+G28+G29+G30</f>
        <v>0</v>
      </c>
      <c r="H26" s="7">
        <f>H27+H28+H29+H30</f>
        <v>11</v>
      </c>
      <c r="I26" s="7">
        <f>I27+I28+I29+I30</f>
        <v>11</v>
      </c>
      <c r="J26" s="7">
        <f>J27+J28+J29+J30</f>
        <v>11</v>
      </c>
      <c r="K26" s="7">
        <f>K27+K28+K29+K30</f>
        <v>11</v>
      </c>
      <c r="L26" s="7">
        <f>L27+L28+L29+L30</f>
        <v>11</v>
      </c>
      <c r="M26" s="7">
        <f>M27+M28+M29+M30</f>
        <v>11</v>
      </c>
      <c r="N26" s="7">
        <f>N27+N28+N29+N30</f>
        <v>5</v>
      </c>
      <c r="O26" s="7">
        <f>O27+O28+O29+O30</f>
        <v>6</v>
      </c>
      <c r="P26" s="7">
        <f>P27+P28+P29+P30</f>
        <v>6</v>
      </c>
      <c r="Q26" s="7">
        <f>Q27+Q28+Q29+Q30</f>
        <v>6</v>
      </c>
      <c r="R26" s="7">
        <f>R27+R28+R29+R30</f>
        <v>6</v>
      </c>
      <c r="S26" s="7">
        <f>S27+S28+S29+S30</f>
        <v>6</v>
      </c>
      <c r="T26" s="7">
        <f>T27+T28+T29+T30</f>
        <v>7</v>
      </c>
      <c r="U26" s="28" t="s">
        <v>16</v>
      </c>
      <c r="V26" s="15" t="s">
        <v>16</v>
      </c>
      <c r="W26" s="7">
        <f>W27+W28+W29+W30</f>
        <v>113</v>
      </c>
      <c r="Z26" s="98" t="s">
        <v>24</v>
      </c>
      <c r="AA26" s="7">
        <f>AA27+AA28+AA29+AA30</f>
        <v>2</v>
      </c>
      <c r="AB26" s="7">
        <f>AB27+AB28+AB29+AB30</f>
        <v>2</v>
      </c>
      <c r="AC26" s="7">
        <f>AC27+AC28+AC29+AC30</f>
        <v>2</v>
      </c>
      <c r="AD26" s="7">
        <f>AD27+AD28+AD29+AD30</f>
        <v>2</v>
      </c>
      <c r="AE26" s="7">
        <f>AE27+AE28+AE29+AE30</f>
        <v>2</v>
      </c>
      <c r="AF26" s="7">
        <f>AF27+AF28+AF29+AF30</f>
        <v>2</v>
      </c>
      <c r="AG26" s="7">
        <f>AG27+AG28+AG29+AG30</f>
        <v>3</v>
      </c>
      <c r="AH26" s="7">
        <f>AH27+AH28+AH29+AH30</f>
        <v>3</v>
      </c>
      <c r="AI26" s="7">
        <f>AI27+AI28+AI29+AI30</f>
        <v>3</v>
      </c>
      <c r="AJ26" s="7">
        <f>AJ27+AJ28+AJ29+AJ30</f>
        <v>3</v>
      </c>
      <c r="AK26" s="7">
        <f>AK27+AK28+AK29+AK30</f>
        <v>3</v>
      </c>
      <c r="AL26" s="7">
        <f>AL27+AL28+AL29+AL30</f>
        <v>3</v>
      </c>
      <c r="AM26" s="7">
        <f>AM27+AM28+AM29+AM30</f>
        <v>3</v>
      </c>
      <c r="AN26" s="7">
        <f>AN27+AN28+AN29+AN30</f>
        <v>0</v>
      </c>
      <c r="AO26" s="7">
        <f>AO27+AO28+AO29+AO30</f>
        <v>0</v>
      </c>
      <c r="AP26" s="7">
        <f>AP27+AP28+AP29+AP30</f>
        <v>36</v>
      </c>
      <c r="AQ26" s="7">
        <f>AQ27+AQ28+AQ29+AQ30</f>
        <v>36</v>
      </c>
      <c r="AR26" s="7">
        <f>AR27+AR28+AR29+AR30</f>
        <v>36</v>
      </c>
      <c r="AS26" s="7">
        <f>AS27+AS28+AS29+AS30</f>
        <v>36</v>
      </c>
      <c r="AT26" s="7">
        <f>AT27+AT28+AT29+AT30</f>
        <v>0</v>
      </c>
      <c r="AU26" s="7">
        <f>AU27+AU28+AU29+AU30</f>
        <v>0</v>
      </c>
      <c r="AV26" s="7">
        <f>AV27+AV28+AV29+AV30</f>
        <v>0</v>
      </c>
      <c r="AW26" s="7">
        <f>AW27+AW28+AW29+AW30</f>
        <v>0</v>
      </c>
      <c r="AX26" s="98" t="s">
        <v>24</v>
      </c>
      <c r="AY26" s="37">
        <f t="shared" si="2"/>
        <v>177</v>
      </c>
      <c r="AZ26" s="7"/>
      <c r="BA26" s="7"/>
      <c r="BB26" s="8">
        <f t="shared" si="8"/>
        <v>290</v>
      </c>
      <c r="BC26" s="8"/>
      <c r="BD26" s="13"/>
    </row>
    <row r="27" spans="1:56" ht="34.5" customHeight="1">
      <c r="A27" s="57"/>
      <c r="B27" s="44" t="s">
        <v>50</v>
      </c>
      <c r="C27" s="5" t="s">
        <v>51</v>
      </c>
      <c r="D27" s="15">
        <v>3</v>
      </c>
      <c r="E27" s="15"/>
      <c r="F27" s="15"/>
      <c r="G27" s="15"/>
      <c r="H27" s="15">
        <v>3</v>
      </c>
      <c r="I27" s="15">
        <v>3</v>
      </c>
      <c r="J27" s="15">
        <v>3</v>
      </c>
      <c r="K27" s="15">
        <v>3</v>
      </c>
      <c r="L27" s="15">
        <v>3</v>
      </c>
      <c r="M27" s="15">
        <v>3</v>
      </c>
      <c r="N27" s="15">
        <v>3</v>
      </c>
      <c r="O27" s="15">
        <v>3</v>
      </c>
      <c r="P27" s="15">
        <v>3</v>
      </c>
      <c r="Q27" s="15">
        <v>3</v>
      </c>
      <c r="R27" s="15">
        <v>3</v>
      </c>
      <c r="S27" s="15">
        <v>3</v>
      </c>
      <c r="T27" s="35">
        <v>4</v>
      </c>
      <c r="U27" s="28" t="s">
        <v>16</v>
      </c>
      <c r="V27" s="15" t="s">
        <v>16</v>
      </c>
      <c r="W27" s="7">
        <f t="shared" si="1"/>
        <v>43</v>
      </c>
      <c r="X27" s="7"/>
      <c r="Y27" s="7"/>
      <c r="Z27" s="98" t="s">
        <v>24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98" t="s">
        <v>24</v>
      </c>
      <c r="AY27" s="37">
        <f t="shared" si="2"/>
        <v>0</v>
      </c>
      <c r="AZ27" s="15"/>
      <c r="BA27" s="15"/>
      <c r="BB27" s="8">
        <f t="shared" si="8"/>
        <v>43</v>
      </c>
      <c r="BC27" s="15"/>
      <c r="BD27" s="22"/>
    </row>
    <row r="28" spans="1:56" ht="34.5" customHeight="1">
      <c r="A28" s="57"/>
      <c r="B28" s="44" t="s">
        <v>52</v>
      </c>
      <c r="C28" s="5" t="s">
        <v>53</v>
      </c>
      <c r="D28" s="23">
        <v>2</v>
      </c>
      <c r="E28" s="23"/>
      <c r="F28" s="23"/>
      <c r="G28" s="23"/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23">
        <v>2</v>
      </c>
      <c r="N28" s="23">
        <v>2</v>
      </c>
      <c r="O28" s="23">
        <v>3</v>
      </c>
      <c r="P28" s="23">
        <v>3</v>
      </c>
      <c r="Q28" s="23">
        <v>3</v>
      </c>
      <c r="R28" s="23">
        <v>3</v>
      </c>
      <c r="S28" s="23">
        <v>3</v>
      </c>
      <c r="T28" s="23">
        <v>3</v>
      </c>
      <c r="U28" s="28" t="s">
        <v>16</v>
      </c>
      <c r="V28" s="15" t="s">
        <v>16</v>
      </c>
      <c r="W28" s="7">
        <f t="shared" si="1"/>
        <v>34</v>
      </c>
      <c r="X28" s="23"/>
      <c r="Y28" s="23"/>
      <c r="Z28" s="98" t="s">
        <v>24</v>
      </c>
      <c r="AA28" s="15">
        <v>2</v>
      </c>
      <c r="AB28" s="15">
        <v>2</v>
      </c>
      <c r="AC28" s="15">
        <v>2</v>
      </c>
      <c r="AD28" s="15">
        <v>2</v>
      </c>
      <c r="AE28" s="15">
        <v>2</v>
      </c>
      <c r="AF28" s="15">
        <v>2</v>
      </c>
      <c r="AG28" s="15">
        <v>3</v>
      </c>
      <c r="AH28" s="15">
        <v>3</v>
      </c>
      <c r="AI28" s="15">
        <v>3</v>
      </c>
      <c r="AJ28" s="15">
        <v>3</v>
      </c>
      <c r="AK28" s="15">
        <v>3</v>
      </c>
      <c r="AL28" s="15">
        <v>3</v>
      </c>
      <c r="AM28" s="15">
        <v>3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98" t="s">
        <v>24</v>
      </c>
      <c r="AY28" s="37">
        <f t="shared" si="2"/>
        <v>33</v>
      </c>
      <c r="AZ28" s="25"/>
      <c r="BA28" s="25"/>
      <c r="BB28" s="8">
        <f t="shared" si="8"/>
        <v>67</v>
      </c>
      <c r="BC28" s="11"/>
      <c r="BD28" s="19"/>
    </row>
    <row r="29" spans="1:56" ht="34.5" customHeight="1">
      <c r="A29" s="57"/>
      <c r="B29" s="44" t="s">
        <v>133</v>
      </c>
      <c r="C29" s="42" t="s">
        <v>144</v>
      </c>
      <c r="D29" s="23"/>
      <c r="E29" s="23"/>
      <c r="F29" s="23"/>
      <c r="G29" s="23"/>
      <c r="H29" s="23">
        <v>6</v>
      </c>
      <c r="I29" s="23">
        <v>6</v>
      </c>
      <c r="J29" s="23">
        <v>6</v>
      </c>
      <c r="K29" s="23">
        <v>6</v>
      </c>
      <c r="L29" s="23">
        <v>6</v>
      </c>
      <c r="M29" s="23">
        <v>6</v>
      </c>
      <c r="N29" s="23"/>
      <c r="O29" s="32"/>
      <c r="P29" s="32"/>
      <c r="Q29" s="32"/>
      <c r="R29" s="32"/>
      <c r="S29" s="32"/>
      <c r="T29" s="32"/>
      <c r="U29" s="28" t="s">
        <v>16</v>
      </c>
      <c r="V29" s="15" t="s">
        <v>16</v>
      </c>
      <c r="W29" s="7">
        <f t="shared" si="1"/>
        <v>36</v>
      </c>
      <c r="X29" s="23"/>
      <c r="Y29" s="23"/>
      <c r="Z29" s="98" t="s">
        <v>24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98" t="s">
        <v>24</v>
      </c>
      <c r="AY29" s="37">
        <f t="shared" si="2"/>
        <v>0</v>
      </c>
      <c r="AZ29" s="25"/>
      <c r="BA29" s="25"/>
      <c r="BB29" s="8">
        <f t="shared" si="8"/>
        <v>36</v>
      </c>
      <c r="BC29" s="11"/>
      <c r="BD29" s="19"/>
    </row>
    <row r="30" spans="1:56" ht="34.5" customHeight="1">
      <c r="A30" s="57"/>
      <c r="B30" s="44" t="s">
        <v>152</v>
      </c>
      <c r="C30" s="42" t="s">
        <v>153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2"/>
      <c r="P30" s="32"/>
      <c r="Q30" s="32"/>
      <c r="R30" s="32"/>
      <c r="S30" s="32"/>
      <c r="T30" s="32"/>
      <c r="U30" s="28" t="s">
        <v>16</v>
      </c>
      <c r="V30" s="15" t="s">
        <v>16</v>
      </c>
      <c r="W30" s="7">
        <f t="shared" si="1"/>
        <v>0</v>
      </c>
      <c r="X30" s="23"/>
      <c r="Y30" s="23"/>
      <c r="Z30" s="98" t="s">
        <v>24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36</v>
      </c>
      <c r="AQ30" s="15">
        <v>36</v>
      </c>
      <c r="AR30" s="15">
        <v>36</v>
      </c>
      <c r="AS30" s="15">
        <v>36</v>
      </c>
      <c r="AT30" s="15"/>
      <c r="AU30" s="15"/>
      <c r="AV30" s="15"/>
      <c r="AW30" s="15"/>
      <c r="AX30" s="98" t="s">
        <v>24</v>
      </c>
      <c r="AY30" s="37">
        <f t="shared" si="2"/>
        <v>144</v>
      </c>
      <c r="AZ30" s="25"/>
      <c r="BA30" s="25"/>
      <c r="BB30" s="8">
        <f t="shared" si="8"/>
        <v>144</v>
      </c>
      <c r="BC30" s="11"/>
      <c r="BD30" s="19"/>
    </row>
    <row r="31" spans="1:56" ht="34.5" customHeight="1">
      <c r="A31" s="57"/>
      <c r="B31" s="99" t="s">
        <v>182</v>
      </c>
      <c r="C31" s="100" t="s">
        <v>183</v>
      </c>
      <c r="D31" s="39">
        <f>D32+D33+D34+D35</f>
        <v>6</v>
      </c>
      <c r="E31" s="39">
        <f aca="true" t="shared" si="9" ref="E31:AY31">E32+E33+E34+E35</f>
        <v>0</v>
      </c>
      <c r="F31" s="39">
        <f t="shared" si="9"/>
        <v>36</v>
      </c>
      <c r="G31" s="39">
        <f t="shared" si="9"/>
        <v>36</v>
      </c>
      <c r="H31" s="39">
        <f t="shared" si="9"/>
        <v>4</v>
      </c>
      <c r="I31" s="39">
        <f t="shared" si="9"/>
        <v>4</v>
      </c>
      <c r="J31" s="39">
        <f t="shared" si="9"/>
        <v>4</v>
      </c>
      <c r="K31" s="39">
        <f t="shared" si="9"/>
        <v>4</v>
      </c>
      <c r="L31" s="39">
        <f t="shared" si="9"/>
        <v>4</v>
      </c>
      <c r="M31" s="39">
        <f t="shared" si="9"/>
        <v>5</v>
      </c>
      <c r="N31" s="39">
        <f t="shared" si="9"/>
        <v>5</v>
      </c>
      <c r="O31" s="39">
        <f t="shared" si="9"/>
        <v>5</v>
      </c>
      <c r="P31" s="39">
        <f t="shared" si="9"/>
        <v>6</v>
      </c>
      <c r="Q31" s="39">
        <f t="shared" si="9"/>
        <v>6</v>
      </c>
      <c r="R31" s="39">
        <f t="shared" si="9"/>
        <v>5</v>
      </c>
      <c r="S31" s="39">
        <f t="shared" si="9"/>
        <v>5</v>
      </c>
      <c r="T31" s="39">
        <f t="shared" si="9"/>
        <v>5</v>
      </c>
      <c r="U31" s="28" t="s">
        <v>16</v>
      </c>
      <c r="V31" s="15" t="s">
        <v>16</v>
      </c>
      <c r="W31" s="39">
        <f t="shared" si="9"/>
        <v>140</v>
      </c>
      <c r="X31" s="39"/>
      <c r="Y31" s="39"/>
      <c r="Z31" s="98" t="s">
        <v>24</v>
      </c>
      <c r="AA31" s="39">
        <f t="shared" si="9"/>
        <v>5</v>
      </c>
      <c r="AB31" s="39">
        <f t="shared" si="9"/>
        <v>5</v>
      </c>
      <c r="AC31" s="39">
        <f t="shared" si="9"/>
        <v>5</v>
      </c>
      <c r="AD31" s="39">
        <f t="shared" si="9"/>
        <v>5</v>
      </c>
      <c r="AE31" s="39">
        <f t="shared" si="9"/>
        <v>5</v>
      </c>
      <c r="AF31" s="39">
        <f t="shared" si="9"/>
        <v>5</v>
      </c>
      <c r="AG31" s="39">
        <f t="shared" si="9"/>
        <v>5</v>
      </c>
      <c r="AH31" s="39">
        <f t="shared" si="9"/>
        <v>5</v>
      </c>
      <c r="AI31" s="39">
        <f t="shared" si="9"/>
        <v>4</v>
      </c>
      <c r="AJ31" s="39">
        <f t="shared" si="9"/>
        <v>4</v>
      </c>
      <c r="AK31" s="39">
        <f t="shared" si="9"/>
        <v>4</v>
      </c>
      <c r="AL31" s="39">
        <f t="shared" si="9"/>
        <v>4</v>
      </c>
      <c r="AM31" s="39">
        <f t="shared" si="9"/>
        <v>4</v>
      </c>
      <c r="AN31" s="39">
        <f t="shared" si="9"/>
        <v>0</v>
      </c>
      <c r="AO31" s="39">
        <f t="shared" si="9"/>
        <v>36</v>
      </c>
      <c r="AP31" s="39">
        <f t="shared" si="9"/>
        <v>0</v>
      </c>
      <c r="AQ31" s="39">
        <f t="shared" si="9"/>
        <v>0</v>
      </c>
      <c r="AR31" s="39">
        <f t="shared" si="9"/>
        <v>0</v>
      </c>
      <c r="AS31" s="39">
        <f t="shared" si="9"/>
        <v>0</v>
      </c>
      <c r="AT31" s="39">
        <f t="shared" si="9"/>
        <v>0</v>
      </c>
      <c r="AU31" s="39">
        <f t="shared" si="9"/>
        <v>0</v>
      </c>
      <c r="AV31" s="39">
        <f t="shared" si="9"/>
        <v>0</v>
      </c>
      <c r="AW31" s="39">
        <f t="shared" si="9"/>
        <v>0</v>
      </c>
      <c r="AX31" s="98" t="s">
        <v>24</v>
      </c>
      <c r="AY31" s="37">
        <f t="shared" si="2"/>
        <v>96</v>
      </c>
      <c r="AZ31" s="25"/>
      <c r="BA31" s="25"/>
      <c r="BB31" s="8">
        <f t="shared" si="8"/>
        <v>236</v>
      </c>
      <c r="BC31" s="11"/>
      <c r="BD31" s="19"/>
    </row>
    <row r="32" spans="1:56" ht="46.5" customHeight="1">
      <c r="A32" s="57"/>
      <c r="B32" s="44" t="s">
        <v>54</v>
      </c>
      <c r="C32" s="48" t="s">
        <v>55</v>
      </c>
      <c r="D32" s="25">
        <v>3</v>
      </c>
      <c r="E32" s="25"/>
      <c r="F32" s="25"/>
      <c r="G32" s="25"/>
      <c r="H32" s="25">
        <v>2</v>
      </c>
      <c r="I32" s="25">
        <v>2</v>
      </c>
      <c r="J32" s="25">
        <v>2</v>
      </c>
      <c r="K32" s="25">
        <v>2</v>
      </c>
      <c r="L32" s="25">
        <v>2</v>
      </c>
      <c r="M32" s="25">
        <v>3</v>
      </c>
      <c r="N32" s="25">
        <v>3</v>
      </c>
      <c r="O32" s="25">
        <v>3</v>
      </c>
      <c r="P32" s="25">
        <v>3</v>
      </c>
      <c r="Q32" s="25">
        <v>3</v>
      </c>
      <c r="R32" s="25">
        <v>2</v>
      </c>
      <c r="S32" s="25">
        <v>2</v>
      </c>
      <c r="T32" s="25">
        <v>2</v>
      </c>
      <c r="U32" s="28" t="s">
        <v>16</v>
      </c>
      <c r="V32" s="15" t="s">
        <v>16</v>
      </c>
      <c r="W32" s="7">
        <f t="shared" si="1"/>
        <v>34</v>
      </c>
      <c r="X32" s="25"/>
      <c r="Y32" s="25"/>
      <c r="Z32" s="98" t="s">
        <v>24</v>
      </c>
      <c r="AA32" s="15">
        <v>3</v>
      </c>
      <c r="AB32" s="15">
        <v>3</v>
      </c>
      <c r="AC32" s="15">
        <v>3</v>
      </c>
      <c r="AD32" s="15">
        <v>3</v>
      </c>
      <c r="AE32" s="15">
        <v>2</v>
      </c>
      <c r="AF32" s="15">
        <v>2</v>
      </c>
      <c r="AG32" s="15">
        <v>2</v>
      </c>
      <c r="AH32" s="15">
        <v>2</v>
      </c>
      <c r="AI32" s="15">
        <v>2</v>
      </c>
      <c r="AJ32" s="15">
        <v>2</v>
      </c>
      <c r="AK32" s="15">
        <v>2</v>
      </c>
      <c r="AL32" s="15">
        <v>2</v>
      </c>
      <c r="AM32" s="15">
        <v>2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98" t="s">
        <v>24</v>
      </c>
      <c r="AY32" s="37">
        <f t="shared" si="2"/>
        <v>30</v>
      </c>
      <c r="AZ32" s="25"/>
      <c r="BA32" s="25"/>
      <c r="BB32" s="8">
        <f t="shared" si="8"/>
        <v>64</v>
      </c>
      <c r="BC32" s="9"/>
      <c r="BD32" s="17"/>
    </row>
    <row r="33" spans="1:56" ht="42.75" customHeight="1">
      <c r="A33" s="57"/>
      <c r="B33" s="44" t="s">
        <v>56</v>
      </c>
      <c r="C33" s="5" t="s">
        <v>57</v>
      </c>
      <c r="D33" s="23">
        <v>3</v>
      </c>
      <c r="E33" s="23"/>
      <c r="F33" s="23"/>
      <c r="G33" s="23"/>
      <c r="H33" s="23">
        <v>2</v>
      </c>
      <c r="I33" s="23">
        <v>2</v>
      </c>
      <c r="J33" s="23">
        <v>2</v>
      </c>
      <c r="K33" s="23">
        <v>2</v>
      </c>
      <c r="L33" s="23">
        <v>2</v>
      </c>
      <c r="M33" s="23">
        <v>2</v>
      </c>
      <c r="N33" s="23">
        <v>2</v>
      </c>
      <c r="O33" s="23">
        <v>2</v>
      </c>
      <c r="P33" s="23">
        <v>3</v>
      </c>
      <c r="Q33" s="23">
        <v>3</v>
      </c>
      <c r="R33" s="23">
        <v>3</v>
      </c>
      <c r="S33" s="23">
        <v>3</v>
      </c>
      <c r="T33" s="23">
        <v>3</v>
      </c>
      <c r="U33" s="28" t="s">
        <v>16</v>
      </c>
      <c r="V33" s="15" t="s">
        <v>16</v>
      </c>
      <c r="W33" s="7">
        <f t="shared" si="1"/>
        <v>34</v>
      </c>
      <c r="X33" s="23"/>
      <c r="Y33" s="23"/>
      <c r="Z33" s="98" t="s">
        <v>24</v>
      </c>
      <c r="AA33" s="15">
        <v>2</v>
      </c>
      <c r="AB33" s="15">
        <v>2</v>
      </c>
      <c r="AC33" s="15">
        <v>2</v>
      </c>
      <c r="AD33" s="15">
        <v>2</v>
      </c>
      <c r="AE33" s="15">
        <v>3</v>
      </c>
      <c r="AF33" s="15">
        <v>3</v>
      </c>
      <c r="AG33" s="15">
        <v>3</v>
      </c>
      <c r="AH33" s="15">
        <v>3</v>
      </c>
      <c r="AI33" s="15">
        <v>2</v>
      </c>
      <c r="AJ33" s="15">
        <v>2</v>
      </c>
      <c r="AK33" s="15">
        <v>2</v>
      </c>
      <c r="AL33" s="15">
        <v>2</v>
      </c>
      <c r="AM33" s="15">
        <v>2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98" t="s">
        <v>24</v>
      </c>
      <c r="AY33" s="37">
        <f t="shared" si="2"/>
        <v>30</v>
      </c>
      <c r="AZ33" s="27"/>
      <c r="BA33" s="27"/>
      <c r="BB33" s="8">
        <f t="shared" si="8"/>
        <v>64</v>
      </c>
      <c r="BC33" s="11"/>
      <c r="BD33" s="19"/>
    </row>
    <row r="34" spans="1:56" ht="42.75" customHeight="1">
      <c r="A34" s="57"/>
      <c r="B34" s="44" t="s">
        <v>61</v>
      </c>
      <c r="C34" s="42" t="s">
        <v>62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8" t="s">
        <v>16</v>
      </c>
      <c r="V34" s="15" t="s">
        <v>16</v>
      </c>
      <c r="W34" s="7">
        <f t="shared" si="1"/>
        <v>0</v>
      </c>
      <c r="X34" s="23"/>
      <c r="Y34" s="23"/>
      <c r="Z34" s="98" t="s">
        <v>24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98" t="s">
        <v>24</v>
      </c>
      <c r="AY34" s="37">
        <f t="shared" si="2"/>
        <v>0</v>
      </c>
      <c r="AZ34" s="27"/>
      <c r="BA34" s="27"/>
      <c r="BB34" s="8">
        <f t="shared" si="8"/>
        <v>0</v>
      </c>
      <c r="BC34" s="11"/>
      <c r="BD34" s="19"/>
    </row>
    <row r="35" spans="1:56" ht="42.75" customHeight="1">
      <c r="A35" s="57"/>
      <c r="B35" s="44" t="s">
        <v>145</v>
      </c>
      <c r="C35" s="42" t="s">
        <v>144</v>
      </c>
      <c r="D35" s="23"/>
      <c r="E35" s="23"/>
      <c r="F35" s="23">
        <v>36</v>
      </c>
      <c r="G35" s="23">
        <v>36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8" t="s">
        <v>16</v>
      </c>
      <c r="V35" s="15" t="s">
        <v>16</v>
      </c>
      <c r="W35" s="7">
        <f t="shared" si="1"/>
        <v>72</v>
      </c>
      <c r="X35" s="23"/>
      <c r="Y35" s="23"/>
      <c r="Z35" s="98" t="s">
        <v>24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>
        <v>36</v>
      </c>
      <c r="AP35" s="15"/>
      <c r="AQ35" s="15"/>
      <c r="AR35" s="15"/>
      <c r="AS35" s="15"/>
      <c r="AT35" s="15"/>
      <c r="AU35" s="15"/>
      <c r="AV35" s="15"/>
      <c r="AW35" s="15"/>
      <c r="AX35" s="98" t="s">
        <v>24</v>
      </c>
      <c r="AY35" s="37">
        <f t="shared" si="2"/>
        <v>36</v>
      </c>
      <c r="AZ35" s="27"/>
      <c r="BA35" s="27"/>
      <c r="BB35" s="8">
        <f t="shared" si="8"/>
        <v>108</v>
      </c>
      <c r="BC35" s="11"/>
      <c r="BD35" s="19"/>
    </row>
    <row r="36" spans="1:56" ht="61.5" customHeight="1">
      <c r="A36" s="57"/>
      <c r="B36" s="107" t="s">
        <v>184</v>
      </c>
      <c r="C36" s="100" t="s">
        <v>185</v>
      </c>
      <c r="D36" s="39">
        <f>D37</f>
        <v>0</v>
      </c>
      <c r="E36" s="39">
        <f aca="true" t="shared" si="10" ref="E36:AY36">E37</f>
        <v>0</v>
      </c>
      <c r="F36" s="39">
        <f t="shared" si="10"/>
        <v>0</v>
      </c>
      <c r="G36" s="39">
        <f t="shared" si="10"/>
        <v>0</v>
      </c>
      <c r="H36" s="39">
        <f t="shared" si="10"/>
        <v>0</v>
      </c>
      <c r="I36" s="39">
        <f t="shared" si="10"/>
        <v>0</v>
      </c>
      <c r="J36" s="39">
        <f t="shared" si="10"/>
        <v>0</v>
      </c>
      <c r="K36" s="39">
        <f t="shared" si="10"/>
        <v>0</v>
      </c>
      <c r="L36" s="39">
        <f t="shared" si="10"/>
        <v>0</v>
      </c>
      <c r="M36" s="39">
        <f t="shared" si="10"/>
        <v>0</v>
      </c>
      <c r="N36" s="39">
        <f t="shared" si="10"/>
        <v>0</v>
      </c>
      <c r="O36" s="39">
        <f t="shared" si="10"/>
        <v>0</v>
      </c>
      <c r="P36" s="39">
        <f t="shared" si="10"/>
        <v>0</v>
      </c>
      <c r="Q36" s="39">
        <f t="shared" si="10"/>
        <v>0</v>
      </c>
      <c r="R36" s="39">
        <f t="shared" si="10"/>
        <v>0</v>
      </c>
      <c r="S36" s="39">
        <f t="shared" si="10"/>
        <v>0</v>
      </c>
      <c r="T36" s="39">
        <f t="shared" si="10"/>
        <v>0</v>
      </c>
      <c r="U36" s="28" t="s">
        <v>16</v>
      </c>
      <c r="V36" s="15" t="s">
        <v>16</v>
      </c>
      <c r="W36" s="39">
        <f t="shared" si="10"/>
        <v>0</v>
      </c>
      <c r="X36" s="39"/>
      <c r="Y36" s="39"/>
      <c r="Z36" s="98" t="s">
        <v>24</v>
      </c>
      <c r="AA36" s="39">
        <f t="shared" si="10"/>
        <v>3</v>
      </c>
      <c r="AB36" s="39">
        <f t="shared" si="10"/>
        <v>3</v>
      </c>
      <c r="AC36" s="39">
        <f t="shared" si="10"/>
        <v>3</v>
      </c>
      <c r="AD36" s="39">
        <f t="shared" si="10"/>
        <v>3</v>
      </c>
      <c r="AE36" s="39">
        <f t="shared" si="10"/>
        <v>3</v>
      </c>
      <c r="AF36" s="39">
        <f t="shared" si="10"/>
        <v>3</v>
      </c>
      <c r="AG36" s="39">
        <f t="shared" si="10"/>
        <v>3</v>
      </c>
      <c r="AH36" s="39">
        <f t="shared" si="10"/>
        <v>4</v>
      </c>
      <c r="AI36" s="39">
        <f t="shared" si="10"/>
        <v>4</v>
      </c>
      <c r="AJ36" s="39">
        <f t="shared" si="10"/>
        <v>4</v>
      </c>
      <c r="AK36" s="39">
        <f t="shared" si="10"/>
        <v>4</v>
      </c>
      <c r="AL36" s="39">
        <f t="shared" si="10"/>
        <v>4</v>
      </c>
      <c r="AM36" s="39">
        <f t="shared" si="10"/>
        <v>4</v>
      </c>
      <c r="AN36" s="39">
        <f t="shared" si="10"/>
        <v>0</v>
      </c>
      <c r="AO36" s="39">
        <f t="shared" si="10"/>
        <v>0</v>
      </c>
      <c r="AP36" s="39">
        <f t="shared" si="10"/>
        <v>0</v>
      </c>
      <c r="AQ36" s="39">
        <f t="shared" si="10"/>
        <v>0</v>
      </c>
      <c r="AR36" s="39">
        <f t="shared" si="10"/>
        <v>0</v>
      </c>
      <c r="AS36" s="39">
        <f t="shared" si="10"/>
        <v>0</v>
      </c>
      <c r="AT36" s="39">
        <f t="shared" si="10"/>
        <v>0</v>
      </c>
      <c r="AU36" s="39">
        <f t="shared" si="10"/>
        <v>0</v>
      </c>
      <c r="AV36" s="39">
        <f t="shared" si="10"/>
        <v>0</v>
      </c>
      <c r="AW36" s="39">
        <f>AW37</f>
        <v>0</v>
      </c>
      <c r="AX36" s="98" t="s">
        <v>24</v>
      </c>
      <c r="AY36" s="37">
        <f t="shared" si="2"/>
        <v>45</v>
      </c>
      <c r="AZ36" s="39"/>
      <c r="BA36" s="39"/>
      <c r="BB36" s="8">
        <f t="shared" si="8"/>
        <v>45</v>
      </c>
      <c r="BC36" s="11"/>
      <c r="BD36" s="19"/>
    </row>
    <row r="37" spans="1:56" ht="49.5" customHeight="1">
      <c r="A37" s="57"/>
      <c r="B37" s="52" t="s">
        <v>63</v>
      </c>
      <c r="C37" s="48" t="s">
        <v>151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8" t="s">
        <v>16</v>
      </c>
      <c r="V37" s="15" t="s">
        <v>16</v>
      </c>
      <c r="W37" s="7">
        <f t="shared" si="1"/>
        <v>0</v>
      </c>
      <c r="X37" s="23"/>
      <c r="Y37" s="23"/>
      <c r="Z37" s="98" t="s">
        <v>24</v>
      </c>
      <c r="AA37" s="15">
        <v>3</v>
      </c>
      <c r="AB37" s="15">
        <v>3</v>
      </c>
      <c r="AC37" s="15">
        <v>3</v>
      </c>
      <c r="AD37" s="15">
        <v>3</v>
      </c>
      <c r="AE37" s="15">
        <v>3</v>
      </c>
      <c r="AF37" s="15">
        <v>3</v>
      </c>
      <c r="AG37" s="15">
        <v>3</v>
      </c>
      <c r="AH37" s="15">
        <v>4</v>
      </c>
      <c r="AI37" s="15">
        <v>4</v>
      </c>
      <c r="AJ37" s="15">
        <v>4</v>
      </c>
      <c r="AK37" s="15">
        <v>4</v>
      </c>
      <c r="AL37" s="15">
        <v>4</v>
      </c>
      <c r="AM37" s="15">
        <v>4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98" t="s">
        <v>24</v>
      </c>
      <c r="AY37" s="37">
        <f t="shared" si="2"/>
        <v>45</v>
      </c>
      <c r="AZ37" s="27"/>
      <c r="BA37" s="27"/>
      <c r="BB37" s="8">
        <f t="shared" si="8"/>
        <v>45</v>
      </c>
      <c r="BC37" s="11"/>
      <c r="BD37" s="19"/>
    </row>
    <row r="38" spans="1:56" ht="49.5" customHeight="1">
      <c r="A38" s="57"/>
      <c r="B38" s="107" t="s">
        <v>176</v>
      </c>
      <c r="C38" s="108" t="s">
        <v>177</v>
      </c>
      <c r="D38" s="39">
        <f>D39+D40+D41+D42</f>
        <v>8</v>
      </c>
      <c r="E38" s="39">
        <f aca="true" t="shared" si="11" ref="E38:AY38">E39+E40+E41+E42</f>
        <v>36</v>
      </c>
      <c r="F38" s="39">
        <f t="shared" si="11"/>
        <v>0</v>
      </c>
      <c r="G38" s="39">
        <f t="shared" si="11"/>
        <v>0</v>
      </c>
      <c r="H38" s="39">
        <f t="shared" si="11"/>
        <v>5</v>
      </c>
      <c r="I38" s="39">
        <f t="shared" si="11"/>
        <v>5</v>
      </c>
      <c r="J38" s="39">
        <f t="shared" si="11"/>
        <v>6</v>
      </c>
      <c r="K38" s="39">
        <f t="shared" si="11"/>
        <v>6</v>
      </c>
      <c r="L38" s="39">
        <f t="shared" si="11"/>
        <v>6</v>
      </c>
      <c r="M38" s="39">
        <f t="shared" si="11"/>
        <v>6</v>
      </c>
      <c r="N38" s="39">
        <f t="shared" si="11"/>
        <v>8</v>
      </c>
      <c r="O38" s="39">
        <f t="shared" si="11"/>
        <v>8</v>
      </c>
      <c r="P38" s="39">
        <f t="shared" si="11"/>
        <v>8</v>
      </c>
      <c r="Q38" s="39">
        <f t="shared" si="11"/>
        <v>7</v>
      </c>
      <c r="R38" s="39">
        <f t="shared" si="11"/>
        <v>7</v>
      </c>
      <c r="S38" s="39">
        <f t="shared" si="11"/>
        <v>7</v>
      </c>
      <c r="T38" s="39">
        <f t="shared" si="11"/>
        <v>7</v>
      </c>
      <c r="U38" s="28" t="s">
        <v>16</v>
      </c>
      <c r="V38" s="15" t="s">
        <v>16</v>
      </c>
      <c r="W38" s="39">
        <f t="shared" si="11"/>
        <v>130</v>
      </c>
      <c r="X38" s="39"/>
      <c r="Y38" s="39"/>
      <c r="Z38" s="98" t="s">
        <v>24</v>
      </c>
      <c r="AA38" s="39">
        <f t="shared" si="11"/>
        <v>4</v>
      </c>
      <c r="AB38" s="39">
        <f t="shared" si="11"/>
        <v>4</v>
      </c>
      <c r="AC38" s="39">
        <f t="shared" si="11"/>
        <v>4</v>
      </c>
      <c r="AD38" s="39">
        <f t="shared" si="11"/>
        <v>4</v>
      </c>
      <c r="AE38" s="39">
        <f t="shared" si="11"/>
        <v>4</v>
      </c>
      <c r="AF38" s="39">
        <f t="shared" si="11"/>
        <v>4</v>
      </c>
      <c r="AG38" s="39">
        <f t="shared" si="11"/>
        <v>4</v>
      </c>
      <c r="AH38" s="39">
        <f t="shared" si="11"/>
        <v>4</v>
      </c>
      <c r="AI38" s="39">
        <f t="shared" si="11"/>
        <v>4</v>
      </c>
      <c r="AJ38" s="39">
        <f t="shared" si="11"/>
        <v>4</v>
      </c>
      <c r="AK38" s="39">
        <f t="shared" si="11"/>
        <v>4</v>
      </c>
      <c r="AL38" s="39">
        <f t="shared" si="11"/>
        <v>4</v>
      </c>
      <c r="AM38" s="39">
        <f t="shared" si="11"/>
        <v>4</v>
      </c>
      <c r="AN38" s="39">
        <f t="shared" si="11"/>
        <v>36</v>
      </c>
      <c r="AO38" s="39">
        <f t="shared" si="11"/>
        <v>0</v>
      </c>
      <c r="AP38" s="39">
        <f t="shared" si="11"/>
        <v>0</v>
      </c>
      <c r="AQ38" s="39">
        <f t="shared" si="11"/>
        <v>0</v>
      </c>
      <c r="AR38" s="39">
        <f t="shared" si="11"/>
        <v>0</v>
      </c>
      <c r="AS38" s="39">
        <f t="shared" si="11"/>
        <v>0</v>
      </c>
      <c r="AT38" s="39">
        <f t="shared" si="11"/>
        <v>36</v>
      </c>
      <c r="AU38" s="39">
        <f t="shared" si="11"/>
        <v>36</v>
      </c>
      <c r="AV38" s="39">
        <f t="shared" si="11"/>
        <v>36</v>
      </c>
      <c r="AW38" s="39">
        <f t="shared" si="11"/>
        <v>36</v>
      </c>
      <c r="AX38" s="98" t="s">
        <v>24</v>
      </c>
      <c r="AY38" s="37">
        <f t="shared" si="2"/>
        <v>232</v>
      </c>
      <c r="AZ38" s="39"/>
      <c r="BA38" s="39"/>
      <c r="BB38" s="8">
        <f t="shared" si="8"/>
        <v>362</v>
      </c>
      <c r="BC38" s="11"/>
      <c r="BD38" s="19"/>
    </row>
    <row r="39" spans="1:56" ht="54" customHeight="1">
      <c r="A39" s="57"/>
      <c r="B39" s="52" t="s">
        <v>115</v>
      </c>
      <c r="C39" s="49" t="s">
        <v>58</v>
      </c>
      <c r="D39" s="27">
        <v>4</v>
      </c>
      <c r="E39" s="27"/>
      <c r="F39" s="27"/>
      <c r="G39" s="27"/>
      <c r="H39" s="27">
        <v>3</v>
      </c>
      <c r="I39" s="27">
        <v>3</v>
      </c>
      <c r="J39" s="27">
        <v>4</v>
      </c>
      <c r="K39" s="27">
        <v>4</v>
      </c>
      <c r="L39" s="27">
        <v>4</v>
      </c>
      <c r="M39" s="27">
        <v>4</v>
      </c>
      <c r="N39" s="27">
        <v>4</v>
      </c>
      <c r="O39" s="27">
        <v>4</v>
      </c>
      <c r="P39" s="27">
        <v>4</v>
      </c>
      <c r="Q39" s="27">
        <v>4</v>
      </c>
      <c r="R39" s="27">
        <v>4</v>
      </c>
      <c r="S39" s="27">
        <v>4</v>
      </c>
      <c r="T39" s="27">
        <v>4</v>
      </c>
      <c r="U39" s="28" t="s">
        <v>16</v>
      </c>
      <c r="V39" s="15" t="s">
        <v>16</v>
      </c>
      <c r="W39" s="7">
        <f t="shared" si="1"/>
        <v>54</v>
      </c>
      <c r="X39" s="27"/>
      <c r="Y39" s="27"/>
      <c r="Z39" s="98" t="s">
        <v>24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25"/>
      <c r="AR39" s="25"/>
      <c r="AS39" s="25"/>
      <c r="AT39" s="25"/>
      <c r="AU39" s="25"/>
      <c r="AV39" s="25"/>
      <c r="AW39" s="25"/>
      <c r="AX39" s="98" t="s">
        <v>24</v>
      </c>
      <c r="AY39" s="37">
        <f t="shared" si="2"/>
        <v>0</v>
      </c>
      <c r="AZ39" s="27"/>
      <c r="BA39" s="27"/>
      <c r="BB39" s="8">
        <f t="shared" si="8"/>
        <v>54</v>
      </c>
      <c r="BC39" s="11"/>
      <c r="BD39" s="19"/>
    </row>
    <row r="40" spans="1:56" ht="39.75" customHeight="1">
      <c r="A40" s="57"/>
      <c r="B40" s="52" t="s">
        <v>146</v>
      </c>
      <c r="C40" s="48" t="s">
        <v>59</v>
      </c>
      <c r="D40" s="27">
        <v>4</v>
      </c>
      <c r="E40" s="27"/>
      <c r="F40" s="27"/>
      <c r="G40" s="27"/>
      <c r="H40" s="27">
        <v>2</v>
      </c>
      <c r="I40" s="27">
        <v>2</v>
      </c>
      <c r="J40" s="27">
        <v>2</v>
      </c>
      <c r="K40" s="27">
        <v>2</v>
      </c>
      <c r="L40" s="27">
        <v>2</v>
      </c>
      <c r="M40" s="27">
        <v>2</v>
      </c>
      <c r="N40" s="27">
        <v>4</v>
      </c>
      <c r="O40" s="27">
        <v>4</v>
      </c>
      <c r="P40" s="27">
        <v>4</v>
      </c>
      <c r="Q40" s="27">
        <v>3</v>
      </c>
      <c r="R40" s="27">
        <v>3</v>
      </c>
      <c r="S40" s="27">
        <v>3</v>
      </c>
      <c r="T40" s="27">
        <v>3</v>
      </c>
      <c r="U40" s="28" t="s">
        <v>16</v>
      </c>
      <c r="V40" s="15" t="s">
        <v>16</v>
      </c>
      <c r="W40" s="7">
        <f t="shared" si="1"/>
        <v>40</v>
      </c>
      <c r="X40" s="27"/>
      <c r="Y40" s="27"/>
      <c r="Z40" s="98" t="s">
        <v>24</v>
      </c>
      <c r="AA40" s="15">
        <v>4</v>
      </c>
      <c r="AB40" s="15">
        <v>4</v>
      </c>
      <c r="AC40" s="15">
        <v>4</v>
      </c>
      <c r="AD40" s="15">
        <v>4</v>
      </c>
      <c r="AE40" s="15">
        <v>4</v>
      </c>
      <c r="AF40" s="15">
        <v>4</v>
      </c>
      <c r="AG40" s="15">
        <v>4</v>
      </c>
      <c r="AH40" s="15">
        <v>4</v>
      </c>
      <c r="AI40" s="15">
        <v>4</v>
      </c>
      <c r="AJ40" s="15">
        <v>4</v>
      </c>
      <c r="AK40" s="15">
        <v>4</v>
      </c>
      <c r="AL40" s="15">
        <v>4</v>
      </c>
      <c r="AM40" s="15">
        <v>4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98" t="s">
        <v>24</v>
      </c>
      <c r="AY40" s="37">
        <f t="shared" si="2"/>
        <v>52</v>
      </c>
      <c r="AZ40" s="27"/>
      <c r="BA40" s="27"/>
      <c r="BB40" s="8">
        <f t="shared" si="8"/>
        <v>92</v>
      </c>
      <c r="BC40" s="11"/>
      <c r="BD40" s="19"/>
    </row>
    <row r="41" spans="1:56" ht="39.75" customHeight="1">
      <c r="A41" s="57"/>
      <c r="B41" s="44" t="s">
        <v>132</v>
      </c>
      <c r="C41" s="5" t="s">
        <v>144</v>
      </c>
      <c r="D41" s="27"/>
      <c r="E41" s="27">
        <v>36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 t="s">
        <v>16</v>
      </c>
      <c r="V41" s="15" t="s">
        <v>16</v>
      </c>
      <c r="W41" s="7">
        <f t="shared" si="1"/>
        <v>36</v>
      </c>
      <c r="X41" s="27"/>
      <c r="Y41" s="27"/>
      <c r="Z41" s="98" t="s">
        <v>24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>
        <v>36</v>
      </c>
      <c r="AO41" s="15"/>
      <c r="AP41" s="15"/>
      <c r="AQ41" s="25"/>
      <c r="AR41" s="25"/>
      <c r="AS41" s="25"/>
      <c r="AT41" s="25"/>
      <c r="AU41" s="25"/>
      <c r="AV41" s="25"/>
      <c r="AW41" s="25"/>
      <c r="AX41" s="98" t="s">
        <v>24</v>
      </c>
      <c r="AY41" s="37">
        <f t="shared" si="2"/>
        <v>36</v>
      </c>
      <c r="AZ41" s="27"/>
      <c r="BA41" s="27"/>
      <c r="BB41" s="8">
        <f t="shared" si="8"/>
        <v>72</v>
      </c>
      <c r="BC41" s="11"/>
      <c r="BD41" s="19"/>
    </row>
    <row r="42" spans="1:56" ht="30.75" customHeight="1">
      <c r="A42" s="57"/>
      <c r="B42" s="44" t="s">
        <v>154</v>
      </c>
      <c r="C42" s="5" t="s">
        <v>155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8" t="s">
        <v>16</v>
      </c>
      <c r="V42" s="15" t="s">
        <v>16</v>
      </c>
      <c r="W42" s="7">
        <f t="shared" si="1"/>
        <v>0</v>
      </c>
      <c r="X42" s="23"/>
      <c r="Y42" s="23"/>
      <c r="Z42" s="98" t="s">
        <v>24</v>
      </c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5"/>
      <c r="AR42" s="55"/>
      <c r="AS42" s="55"/>
      <c r="AT42" s="55">
        <v>36</v>
      </c>
      <c r="AU42" s="55">
        <v>36</v>
      </c>
      <c r="AV42" s="55">
        <v>36</v>
      </c>
      <c r="AW42" s="55">
        <v>36</v>
      </c>
      <c r="AX42" s="98" t="s">
        <v>24</v>
      </c>
      <c r="AY42" s="37">
        <f t="shared" si="2"/>
        <v>144</v>
      </c>
      <c r="AZ42" s="23"/>
      <c r="BA42" s="23"/>
      <c r="BB42" s="8">
        <f t="shared" si="8"/>
        <v>144</v>
      </c>
      <c r="BC42" s="11"/>
      <c r="BD42" s="19"/>
    </row>
    <row r="43" spans="1:56" ht="30.75" customHeight="1">
      <c r="A43" s="57"/>
      <c r="B43" s="44" t="s">
        <v>24</v>
      </c>
      <c r="C43" s="5" t="s">
        <v>167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8" t="s">
        <v>16</v>
      </c>
      <c r="V43" s="15" t="s">
        <v>16</v>
      </c>
      <c r="W43" s="7">
        <f t="shared" si="1"/>
        <v>0</v>
      </c>
      <c r="X43" s="23"/>
      <c r="Y43" s="23"/>
      <c r="Z43" s="54">
        <v>36</v>
      </c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5"/>
      <c r="AR43" s="55"/>
      <c r="AS43" s="55"/>
      <c r="AT43" s="55"/>
      <c r="AU43" s="55"/>
      <c r="AV43" s="55"/>
      <c r="AW43" s="55"/>
      <c r="AX43" s="54">
        <v>36</v>
      </c>
      <c r="AY43" s="37">
        <f t="shared" si="2"/>
        <v>0</v>
      </c>
      <c r="AZ43" s="23"/>
      <c r="BA43" s="23"/>
      <c r="BB43" s="8">
        <f t="shared" si="8"/>
        <v>0</v>
      </c>
      <c r="BC43" s="11"/>
      <c r="BD43" s="19"/>
    </row>
    <row r="44" spans="1:56" ht="15.75">
      <c r="A44" s="57"/>
      <c r="B44" s="89" t="s">
        <v>21</v>
      </c>
      <c r="C44" s="90"/>
      <c r="D44" s="1">
        <f>D25+D19+D16+D11</f>
        <v>36</v>
      </c>
      <c r="E44" s="1">
        <f>E25+E19+E16+E11</f>
        <v>36</v>
      </c>
      <c r="F44" s="1">
        <f>F25+F19+F16+F11</f>
        <v>36</v>
      </c>
      <c r="G44" s="1">
        <f>G25+G19+G16+G11</f>
        <v>36</v>
      </c>
      <c r="H44" s="1">
        <f>H25+H19+H16+H11</f>
        <v>36</v>
      </c>
      <c r="I44" s="1">
        <f>I25+I19+I16+I11</f>
        <v>36</v>
      </c>
      <c r="J44" s="1">
        <f>J25+J19+J16+J11</f>
        <v>36</v>
      </c>
      <c r="K44" s="1">
        <f>K25+K19+K16+K11</f>
        <v>36</v>
      </c>
      <c r="L44" s="1">
        <f>L25+L19+L16+L11</f>
        <v>36</v>
      </c>
      <c r="M44" s="1">
        <f>M25+M19+M16+M11</f>
        <v>36</v>
      </c>
      <c r="N44" s="1">
        <f>N25+N19+N16+N11</f>
        <v>36</v>
      </c>
      <c r="O44" s="1">
        <f>O25+O19+O16+O11</f>
        <v>36</v>
      </c>
      <c r="P44" s="1">
        <f>P25+P19+P16+P11</f>
        <v>36</v>
      </c>
      <c r="Q44" s="1">
        <f>Q25+Q19+Q16+Q11</f>
        <v>36</v>
      </c>
      <c r="R44" s="1">
        <f>R25+R19+R16+R11</f>
        <v>36</v>
      </c>
      <c r="S44" s="1">
        <f>S25+S19+S16+S11</f>
        <v>36</v>
      </c>
      <c r="T44" s="1">
        <f>T25+T19+T16+T11</f>
        <v>36</v>
      </c>
      <c r="U44" s="1"/>
      <c r="V44" s="1"/>
      <c r="W44" s="7">
        <f t="shared" si="1"/>
        <v>612</v>
      </c>
      <c r="X44" s="1"/>
      <c r="Y44" s="1"/>
      <c r="Z44" s="1"/>
      <c r="AA44" s="1">
        <f>AA25+AA19+AA16+AA11</f>
        <v>35</v>
      </c>
      <c r="AB44" s="1">
        <f>AB25+AB19+AB16+AB11</f>
        <v>35</v>
      </c>
      <c r="AC44" s="1">
        <f>AC25+AC19+AC16+AC11</f>
        <v>35</v>
      </c>
      <c r="AD44" s="1">
        <f>AD25+AD19+AD16+AD11</f>
        <v>35</v>
      </c>
      <c r="AE44" s="1">
        <f>AE25+AE19+AE16+AE11</f>
        <v>35</v>
      </c>
      <c r="AF44" s="1">
        <f>AF25+AF19+AF16+AF11</f>
        <v>37</v>
      </c>
      <c r="AG44" s="1">
        <f>AG25+AG19+AG16+AG11</f>
        <v>38</v>
      </c>
      <c r="AH44" s="1">
        <f>AH25+AH19+AH16+AH11</f>
        <v>39</v>
      </c>
      <c r="AI44" s="1">
        <f>AI25+AI19+AI16+AI11</f>
        <v>36</v>
      </c>
      <c r="AJ44" s="1">
        <f>AJ25+AJ19+AJ16+AJ11</f>
        <v>37</v>
      </c>
      <c r="AK44" s="1">
        <f>AK25+AK19+AK16+AK11</f>
        <v>35</v>
      </c>
      <c r="AL44" s="1">
        <f>AL25+AL19+AL16+AL11</f>
        <v>35</v>
      </c>
      <c r="AM44" s="1">
        <f>AM25+AM19+AM16+AM11</f>
        <v>36</v>
      </c>
      <c r="AN44" s="1">
        <f>AN25+AN19+AN16+AN11</f>
        <v>36</v>
      </c>
      <c r="AO44" s="1">
        <f>AO25+AO19+AO16+AO11</f>
        <v>36</v>
      </c>
      <c r="AP44" s="1">
        <f>AP25+AP19+AP16+AP11</f>
        <v>36</v>
      </c>
      <c r="AQ44" s="1">
        <f>AQ25+AQ19+AQ16+AQ11</f>
        <v>36</v>
      </c>
      <c r="AR44" s="1">
        <f>AR25+AR19+AR16+AR11</f>
        <v>36</v>
      </c>
      <c r="AS44" s="1">
        <f>AS25+AS19+AS16+AS11</f>
        <v>36</v>
      </c>
      <c r="AT44" s="1">
        <f>AT25+AT19+AT16+AT11</f>
        <v>36</v>
      </c>
      <c r="AU44" s="1">
        <f>AU25+AU19+AU16+AU11</f>
        <v>36</v>
      </c>
      <c r="AV44" s="1">
        <f>AV25+AV19+AV16+AV11</f>
        <v>36</v>
      </c>
      <c r="AW44" s="1">
        <f>AW25+AW19+AW16+AW11</f>
        <v>36</v>
      </c>
      <c r="AX44" s="1"/>
      <c r="AY44" s="37">
        <f>AV44+AU44+AX44+Z44+AT44+AS44+AR44+AQ44+AP44+AW44+AO44+AN44+AM44+AL44+AK44+AJ44+AI44+AH44+AG44+AF44+AE44+AD44+AC44+AB44+AA44</f>
        <v>828</v>
      </c>
      <c r="AZ44" s="1"/>
      <c r="BA44" s="1"/>
      <c r="BB44" s="8">
        <f t="shared" si="8"/>
        <v>1440</v>
      </c>
      <c r="BC44" s="11"/>
      <c r="BD44" s="19"/>
    </row>
  </sheetData>
  <sheetProtection/>
  <mergeCells count="33">
    <mergeCell ref="BD7:BD10"/>
    <mergeCell ref="A6:A10"/>
    <mergeCell ref="B6:B10"/>
    <mergeCell ref="C6:C10"/>
    <mergeCell ref="AY1:BD3"/>
    <mergeCell ref="A11:A44"/>
    <mergeCell ref="B44:C44"/>
    <mergeCell ref="BB6:BD6"/>
    <mergeCell ref="D7:V7"/>
    <mergeCell ref="W7:W10"/>
    <mergeCell ref="X7:X10"/>
    <mergeCell ref="Y7:Y10"/>
    <mergeCell ref="Z7:AU7"/>
    <mergeCell ref="AK6:AO6"/>
    <mergeCell ref="AP6:AS6"/>
    <mergeCell ref="A4:BF4"/>
    <mergeCell ref="D6:H6"/>
    <mergeCell ref="I6:L6"/>
    <mergeCell ref="M6:P6"/>
    <mergeCell ref="Q6:U6"/>
    <mergeCell ref="AY7:AY10"/>
    <mergeCell ref="AZ7:AZ10"/>
    <mergeCell ref="AT6:AX6"/>
    <mergeCell ref="AY6:BA6"/>
    <mergeCell ref="BC7:BC10"/>
    <mergeCell ref="V6:W6"/>
    <mergeCell ref="Z6:AB6"/>
    <mergeCell ref="D9:V9"/>
    <mergeCell ref="Z9:AU9"/>
    <mergeCell ref="BA7:BA10"/>
    <mergeCell ref="BB7:BB10"/>
    <mergeCell ref="AC6:AF6"/>
    <mergeCell ref="AG6:AJ6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6"/>
  <sheetViews>
    <sheetView tabSelected="1" zoomScale="70" zoomScaleNormal="70" zoomScalePageLayoutView="0" workbookViewId="0" topLeftCell="K16">
      <selection activeCell="AY34" sqref="AY34"/>
    </sheetView>
  </sheetViews>
  <sheetFormatPr defaultColWidth="9.140625" defaultRowHeight="15"/>
  <cols>
    <col min="1" max="1" width="5.00390625" style="0" customWidth="1"/>
    <col min="2" max="2" width="8.140625" style="0" customWidth="1"/>
    <col min="3" max="3" width="34.00390625" style="0" customWidth="1"/>
    <col min="4" max="4" width="6.8515625" style="0" customWidth="1"/>
    <col min="5" max="5" width="5.00390625" style="0" customWidth="1"/>
    <col min="6" max="6" width="5.421875" style="0" customWidth="1"/>
    <col min="7" max="7" width="5.140625" style="0" customWidth="1"/>
    <col min="8" max="8" width="5.28125" style="0" customWidth="1"/>
    <col min="9" max="9" width="4.421875" style="0" customWidth="1"/>
    <col min="10" max="10" width="5.28125" style="0" customWidth="1"/>
    <col min="11" max="11" width="5.140625" style="0" customWidth="1"/>
    <col min="12" max="13" width="5.00390625" style="0" customWidth="1"/>
    <col min="14" max="14" width="4.57421875" style="0" customWidth="1"/>
    <col min="15" max="15" width="5.140625" style="0" customWidth="1"/>
    <col min="16" max="16" width="4.7109375" style="0" customWidth="1"/>
    <col min="17" max="17" width="4.421875" style="0" customWidth="1"/>
    <col min="18" max="18" width="4.57421875" style="0" customWidth="1"/>
    <col min="19" max="19" width="5.00390625" style="0" customWidth="1"/>
    <col min="20" max="20" width="4.8515625" style="0" customWidth="1"/>
    <col min="21" max="22" width="4.00390625" style="0" customWidth="1"/>
    <col min="23" max="23" width="4.140625" style="0" customWidth="1"/>
    <col min="24" max="24" width="10.8515625" style="0" customWidth="1"/>
    <col min="25" max="26" width="6.140625" style="0" customWidth="1"/>
    <col min="27" max="27" width="5.7109375" style="0" customWidth="1"/>
    <col min="28" max="28" width="4.421875" style="0" customWidth="1"/>
    <col min="29" max="30" width="5.00390625" style="0" customWidth="1"/>
    <col min="31" max="31" width="4.28125" style="0" customWidth="1"/>
    <col min="32" max="32" width="4.57421875" style="0" customWidth="1"/>
    <col min="33" max="33" width="4.28125" style="0" customWidth="1"/>
    <col min="34" max="34" width="4.421875" style="0" customWidth="1"/>
    <col min="35" max="35" width="4.28125" style="0" customWidth="1"/>
    <col min="36" max="36" width="4.8515625" style="0" customWidth="1"/>
    <col min="37" max="37" width="4.7109375" style="0" customWidth="1"/>
    <col min="38" max="38" width="4.57421875" style="0" customWidth="1"/>
    <col min="39" max="39" width="4.421875" style="0" customWidth="1"/>
    <col min="40" max="43" width="4.57421875" style="0" customWidth="1"/>
    <col min="44" max="45" width="4.421875" style="0" customWidth="1"/>
    <col min="46" max="47" width="4.8515625" style="0" customWidth="1"/>
    <col min="48" max="49" width="5.00390625" style="0" customWidth="1"/>
    <col min="50" max="50" width="5.28125" style="0" customWidth="1"/>
    <col min="51" max="51" width="4.7109375" style="0" customWidth="1"/>
    <col min="52" max="52" width="4.00390625" style="0" customWidth="1"/>
    <col min="53" max="53" width="7.00390625" style="0" customWidth="1"/>
    <col min="54" max="54" width="6.8515625" style="0" customWidth="1"/>
    <col min="55" max="55" width="7.140625" style="0" customWidth="1"/>
    <col min="56" max="56" width="7.421875" style="0" customWidth="1"/>
    <col min="57" max="57" width="8.00390625" style="0" customWidth="1"/>
    <col min="58" max="58" width="7.00390625" style="0" customWidth="1"/>
  </cols>
  <sheetData>
    <row r="1" spans="49:56" ht="15" customHeight="1">
      <c r="AW1" s="105" t="s">
        <v>179</v>
      </c>
      <c r="AX1" s="105"/>
      <c r="AY1" s="105"/>
      <c r="AZ1" s="105"/>
      <c r="BA1" s="105"/>
      <c r="BB1" s="105"/>
      <c r="BC1" s="105"/>
      <c r="BD1" s="105"/>
    </row>
    <row r="2" spans="49:58" ht="15">
      <c r="AW2" s="105"/>
      <c r="AX2" s="105"/>
      <c r="AY2" s="105"/>
      <c r="AZ2" s="105"/>
      <c r="BA2" s="105"/>
      <c r="BB2" s="105"/>
      <c r="BC2" s="105"/>
      <c r="BD2" s="105"/>
      <c r="BE2" s="104"/>
      <c r="BF2" s="104"/>
    </row>
    <row r="3" spans="49:58" ht="15">
      <c r="AW3" s="105"/>
      <c r="AX3" s="105"/>
      <c r="AY3" s="105"/>
      <c r="AZ3" s="105"/>
      <c r="BA3" s="105"/>
      <c r="BB3" s="105"/>
      <c r="BC3" s="105"/>
      <c r="BD3" s="105"/>
      <c r="BE3" s="104"/>
      <c r="BF3" s="104"/>
    </row>
    <row r="4" spans="1:58" ht="27.75">
      <c r="A4" s="68" t="s">
        <v>158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ht="15.75" thickBot="1"/>
    <row r="6" spans="1:56" ht="36.75" customHeight="1">
      <c r="A6" s="69" t="s">
        <v>0</v>
      </c>
      <c r="B6" s="72" t="s">
        <v>1</v>
      </c>
      <c r="C6" s="74" t="s">
        <v>2</v>
      </c>
      <c r="D6" s="82" t="s">
        <v>69</v>
      </c>
      <c r="E6" s="83"/>
      <c r="F6" s="83"/>
      <c r="G6" s="83"/>
      <c r="H6" s="84"/>
      <c r="I6" s="85" t="s">
        <v>70</v>
      </c>
      <c r="J6" s="83"/>
      <c r="K6" s="83"/>
      <c r="L6" s="86"/>
      <c r="M6" s="87" t="s">
        <v>71</v>
      </c>
      <c r="N6" s="65"/>
      <c r="O6" s="65"/>
      <c r="P6" s="65"/>
      <c r="Q6" s="65" t="s">
        <v>72</v>
      </c>
      <c r="R6" s="65"/>
      <c r="S6" s="65"/>
      <c r="T6" s="65"/>
      <c r="U6" s="65"/>
      <c r="V6" s="67" t="s">
        <v>4</v>
      </c>
      <c r="W6" s="67"/>
      <c r="X6" s="67"/>
      <c r="Y6" s="36" t="s">
        <v>73</v>
      </c>
      <c r="Z6" s="80" t="s">
        <v>74</v>
      </c>
      <c r="AA6" s="80"/>
      <c r="AB6" s="80"/>
      <c r="AC6" s="80" t="s">
        <v>75</v>
      </c>
      <c r="AD6" s="80"/>
      <c r="AE6" s="80"/>
      <c r="AF6" s="80"/>
      <c r="AG6" s="80" t="s">
        <v>76</v>
      </c>
      <c r="AH6" s="80"/>
      <c r="AI6" s="80"/>
      <c r="AJ6" s="80"/>
      <c r="AK6" s="76" t="s">
        <v>77</v>
      </c>
      <c r="AL6" s="77"/>
      <c r="AM6" s="77"/>
      <c r="AN6" s="77"/>
      <c r="AO6" s="77"/>
      <c r="AP6" s="78" t="s">
        <v>78</v>
      </c>
      <c r="AQ6" s="78"/>
      <c r="AR6" s="78"/>
      <c r="AS6" s="79"/>
      <c r="AT6" s="80" t="s">
        <v>79</v>
      </c>
      <c r="AU6" s="80"/>
      <c r="AV6" s="80"/>
      <c r="AW6" s="80"/>
      <c r="AX6" s="12"/>
      <c r="AY6" s="65" t="s">
        <v>5</v>
      </c>
      <c r="AZ6" s="65"/>
      <c r="BA6" s="65"/>
      <c r="BB6" s="65" t="s">
        <v>6</v>
      </c>
      <c r="BC6" s="65"/>
      <c r="BD6" s="66"/>
    </row>
    <row r="7" spans="1:56" ht="15">
      <c r="A7" s="70"/>
      <c r="B7" s="73"/>
      <c r="C7" s="75"/>
      <c r="D7" s="62" t="s">
        <v>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4" t="s">
        <v>8</v>
      </c>
      <c r="X7" s="64" t="s">
        <v>9</v>
      </c>
      <c r="Y7" s="64" t="s">
        <v>10</v>
      </c>
      <c r="Z7" s="29"/>
      <c r="AA7" s="62" t="s">
        <v>7</v>
      </c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2"/>
      <c r="AX7" s="60" t="s">
        <v>8</v>
      </c>
      <c r="AY7" s="60" t="s">
        <v>9</v>
      </c>
      <c r="AZ7" s="60" t="s">
        <v>10</v>
      </c>
      <c r="BA7" s="60" t="s">
        <v>8</v>
      </c>
      <c r="BB7" s="60" t="s">
        <v>9</v>
      </c>
      <c r="BC7" s="61" t="s">
        <v>10</v>
      </c>
      <c r="BD7" s="60" t="s">
        <v>9</v>
      </c>
    </row>
    <row r="8" spans="1:56" ht="15">
      <c r="A8" s="70"/>
      <c r="B8" s="73"/>
      <c r="C8" s="75"/>
      <c r="D8" s="1">
        <v>34</v>
      </c>
      <c r="E8" s="30">
        <v>35</v>
      </c>
      <c r="F8" s="1">
        <v>36</v>
      </c>
      <c r="G8" s="1">
        <v>37</v>
      </c>
      <c r="H8" s="30">
        <v>38</v>
      </c>
      <c r="I8" s="1">
        <v>39</v>
      </c>
      <c r="J8" s="1">
        <v>40</v>
      </c>
      <c r="K8" s="30">
        <v>41</v>
      </c>
      <c r="L8" s="1">
        <v>42</v>
      </c>
      <c r="M8" s="1">
        <v>43</v>
      </c>
      <c r="N8" s="30">
        <v>44</v>
      </c>
      <c r="O8" s="1">
        <v>45</v>
      </c>
      <c r="P8" s="1">
        <v>46</v>
      </c>
      <c r="Q8" s="30">
        <v>47</v>
      </c>
      <c r="R8" s="1">
        <v>48</v>
      </c>
      <c r="S8" s="1">
        <v>49</v>
      </c>
      <c r="T8" s="30">
        <v>50</v>
      </c>
      <c r="U8" s="1">
        <v>51</v>
      </c>
      <c r="V8" s="1">
        <v>52</v>
      </c>
      <c r="W8" s="64"/>
      <c r="X8" s="64"/>
      <c r="Y8" s="64"/>
      <c r="Z8" s="1">
        <v>1</v>
      </c>
      <c r="AA8" s="1">
        <v>2</v>
      </c>
      <c r="AB8" s="1">
        <v>3</v>
      </c>
      <c r="AC8" s="1">
        <v>4</v>
      </c>
      <c r="AD8" s="1">
        <v>5</v>
      </c>
      <c r="AE8" s="1">
        <v>6</v>
      </c>
      <c r="AF8" s="1">
        <v>7</v>
      </c>
      <c r="AG8" s="1">
        <v>8</v>
      </c>
      <c r="AH8" s="1">
        <v>9</v>
      </c>
      <c r="AI8" s="1">
        <v>10</v>
      </c>
      <c r="AJ8" s="1">
        <v>11</v>
      </c>
      <c r="AK8" s="1">
        <v>12</v>
      </c>
      <c r="AL8" s="1">
        <v>13</v>
      </c>
      <c r="AM8" s="1">
        <v>14</v>
      </c>
      <c r="AN8" s="1">
        <v>15</v>
      </c>
      <c r="AO8" s="1">
        <v>16</v>
      </c>
      <c r="AP8" s="1">
        <v>17</v>
      </c>
      <c r="AQ8" s="1">
        <v>18</v>
      </c>
      <c r="AR8" s="1">
        <v>19</v>
      </c>
      <c r="AS8" s="1">
        <v>20</v>
      </c>
      <c r="AT8" s="1">
        <v>21</v>
      </c>
      <c r="AU8" s="1">
        <v>22</v>
      </c>
      <c r="AV8" s="1">
        <v>23</v>
      </c>
      <c r="AW8" s="1">
        <v>24</v>
      </c>
      <c r="AX8" s="60"/>
      <c r="AY8" s="60"/>
      <c r="AZ8" s="60"/>
      <c r="BA8" s="60"/>
      <c r="BB8" s="60"/>
      <c r="BC8" s="61"/>
      <c r="BD8" s="60"/>
    </row>
    <row r="9" spans="1:56" ht="15">
      <c r="A9" s="70"/>
      <c r="B9" s="73"/>
      <c r="C9" s="75"/>
      <c r="D9" s="63" t="s">
        <v>11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64"/>
      <c r="Y9" s="64"/>
      <c r="Z9" s="29"/>
      <c r="AA9" s="63" t="s">
        <v>12</v>
      </c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4"/>
      <c r="AX9" s="60"/>
      <c r="AY9" s="60"/>
      <c r="AZ9" s="60"/>
      <c r="BA9" s="60"/>
      <c r="BB9" s="60"/>
      <c r="BC9" s="61"/>
      <c r="BD9" s="60"/>
    </row>
    <row r="10" spans="1:56" ht="15">
      <c r="A10" s="71"/>
      <c r="B10" s="73"/>
      <c r="C10" s="75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5">
        <v>17</v>
      </c>
      <c r="U10" s="5">
        <v>18</v>
      </c>
      <c r="V10" s="5">
        <v>19</v>
      </c>
      <c r="W10" s="64"/>
      <c r="X10" s="64"/>
      <c r="Y10" s="64"/>
      <c r="Z10" s="1">
        <v>20</v>
      </c>
      <c r="AA10" s="6">
        <v>21</v>
      </c>
      <c r="AB10" s="1">
        <v>22</v>
      </c>
      <c r="AC10" s="6">
        <v>23</v>
      </c>
      <c r="AD10" s="1">
        <v>24</v>
      </c>
      <c r="AE10" s="6">
        <v>25</v>
      </c>
      <c r="AF10" s="1">
        <v>26</v>
      </c>
      <c r="AG10" s="6">
        <v>27</v>
      </c>
      <c r="AH10" s="1">
        <v>28</v>
      </c>
      <c r="AI10" s="6">
        <v>29</v>
      </c>
      <c r="AJ10" s="1">
        <v>30</v>
      </c>
      <c r="AK10" s="6">
        <v>31</v>
      </c>
      <c r="AL10" s="1">
        <v>32</v>
      </c>
      <c r="AM10" s="6">
        <v>33</v>
      </c>
      <c r="AN10" s="1">
        <v>34</v>
      </c>
      <c r="AO10" s="6">
        <v>35</v>
      </c>
      <c r="AP10" s="1">
        <v>36</v>
      </c>
      <c r="AQ10" s="6">
        <v>37</v>
      </c>
      <c r="AR10" s="1">
        <v>38</v>
      </c>
      <c r="AS10" s="6">
        <v>39</v>
      </c>
      <c r="AT10" s="1">
        <v>40</v>
      </c>
      <c r="AU10" s="6">
        <v>41</v>
      </c>
      <c r="AV10" s="1">
        <v>42</v>
      </c>
      <c r="AW10" s="6">
        <v>43</v>
      </c>
      <c r="AX10" s="60"/>
      <c r="AY10" s="60"/>
      <c r="AZ10" s="60"/>
      <c r="BA10" s="60"/>
      <c r="BB10" s="60"/>
      <c r="BC10" s="61"/>
      <c r="BD10" s="60"/>
    </row>
    <row r="11" spans="1:56" ht="48" customHeight="1">
      <c r="A11" s="91" t="s">
        <v>13</v>
      </c>
      <c r="B11" s="38" t="s">
        <v>14</v>
      </c>
      <c r="C11" s="14" t="s">
        <v>15</v>
      </c>
      <c r="D11" s="7">
        <f aca="true" t="shared" si="0" ref="D11:T11">D12+D13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4</v>
      </c>
      <c r="I11" s="7">
        <f t="shared" si="0"/>
        <v>4</v>
      </c>
      <c r="J11" s="7">
        <f t="shared" si="0"/>
        <v>4</v>
      </c>
      <c r="K11" s="7">
        <f t="shared" si="0"/>
        <v>4</v>
      </c>
      <c r="L11" s="7">
        <f t="shared" si="0"/>
        <v>4</v>
      </c>
      <c r="M11" s="7">
        <f t="shared" si="0"/>
        <v>4</v>
      </c>
      <c r="N11" s="7">
        <f t="shared" si="0"/>
        <v>6</v>
      </c>
      <c r="O11" s="7">
        <f t="shared" si="0"/>
        <v>6</v>
      </c>
      <c r="P11" s="7">
        <f t="shared" si="0"/>
        <v>7</v>
      </c>
      <c r="Q11" s="7">
        <f t="shared" si="0"/>
        <v>7</v>
      </c>
      <c r="R11" s="7">
        <f t="shared" si="0"/>
        <v>7</v>
      </c>
      <c r="S11" s="7">
        <f t="shared" si="0"/>
        <v>7</v>
      </c>
      <c r="T11" s="7">
        <f t="shared" si="0"/>
        <v>6</v>
      </c>
      <c r="U11" s="15" t="s">
        <v>16</v>
      </c>
      <c r="V11" s="15" t="s">
        <v>16</v>
      </c>
      <c r="W11" s="7">
        <f>T11+S11+R11+Q11+P11+O11+N11+M11+L11+K11+J11+I11+H11+G11+F11+E11+D11</f>
        <v>70</v>
      </c>
      <c r="X11" s="7"/>
      <c r="Y11" s="7"/>
      <c r="Z11" s="7">
        <f aca="true" t="shared" si="1" ref="Z11:AN11">Z12+Z13</f>
        <v>5</v>
      </c>
      <c r="AA11" s="7">
        <f t="shared" si="1"/>
        <v>5</v>
      </c>
      <c r="AB11" s="7">
        <f t="shared" si="1"/>
        <v>5</v>
      </c>
      <c r="AC11" s="7">
        <f t="shared" si="1"/>
        <v>5</v>
      </c>
      <c r="AD11" s="7">
        <f t="shared" si="1"/>
        <v>5</v>
      </c>
      <c r="AE11" s="7">
        <f t="shared" si="1"/>
        <v>5</v>
      </c>
      <c r="AF11" s="7">
        <f t="shared" si="1"/>
        <v>5</v>
      </c>
      <c r="AG11" s="7">
        <f t="shared" si="1"/>
        <v>5</v>
      </c>
      <c r="AH11" s="7">
        <f t="shared" si="1"/>
        <v>0</v>
      </c>
      <c r="AI11" s="7">
        <f t="shared" si="1"/>
        <v>0</v>
      </c>
      <c r="AJ11" s="7">
        <f t="shared" si="1"/>
        <v>0</v>
      </c>
      <c r="AK11" s="7">
        <f t="shared" si="1"/>
        <v>0</v>
      </c>
      <c r="AL11" s="7">
        <f t="shared" si="1"/>
        <v>0</v>
      </c>
      <c r="AM11" s="7">
        <f t="shared" si="1"/>
        <v>0</v>
      </c>
      <c r="AN11" s="7">
        <f t="shared" si="1"/>
        <v>0</v>
      </c>
      <c r="AO11" s="7">
        <f>AO13</f>
        <v>0</v>
      </c>
      <c r="AP11" s="7">
        <f>AP13</f>
        <v>0</v>
      </c>
      <c r="AQ11" s="7">
        <f>AQ13</f>
        <v>0</v>
      </c>
      <c r="AR11" s="7">
        <f>AR13</f>
        <v>0</v>
      </c>
      <c r="AS11" s="7">
        <f>AS13</f>
        <v>0</v>
      </c>
      <c r="AT11" s="7">
        <f>AT13</f>
        <v>0</v>
      </c>
      <c r="AU11" s="7">
        <f>AU13</f>
        <v>0</v>
      </c>
      <c r="AV11" s="7">
        <f>AV13</f>
        <v>0</v>
      </c>
      <c r="AW11" s="7">
        <f>AW13</f>
        <v>0</v>
      </c>
      <c r="AX11" s="8">
        <f>AW11+AV11+AU11+AT11+AS11+AR11+AQ11+AP11+AO11+AN11+AM11+AL11+AK11+AJ11+AI11+AH11+AG11+AF11+AE11+AD11+AC11+AB11+AA11+Z11</f>
        <v>40</v>
      </c>
      <c r="AY11" s="37"/>
      <c r="AZ11" s="33"/>
      <c r="BA11" s="33"/>
      <c r="BB11" s="34">
        <f>AX11+W11</f>
        <v>110</v>
      </c>
      <c r="BC11" s="8"/>
      <c r="BD11" s="13"/>
    </row>
    <row r="12" spans="1:56" ht="42.75">
      <c r="A12" s="57"/>
      <c r="B12" s="44" t="s">
        <v>26</v>
      </c>
      <c r="C12" s="42" t="s">
        <v>159</v>
      </c>
      <c r="D12" s="15"/>
      <c r="E12" s="15"/>
      <c r="F12" s="15"/>
      <c r="G12" s="15"/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4</v>
      </c>
      <c r="O12" s="15">
        <v>4</v>
      </c>
      <c r="P12" s="15">
        <v>4</v>
      </c>
      <c r="Q12" s="15">
        <v>4</v>
      </c>
      <c r="R12" s="15">
        <v>4</v>
      </c>
      <c r="S12" s="15">
        <v>4</v>
      </c>
      <c r="T12" s="15">
        <v>4</v>
      </c>
      <c r="U12" s="15" t="s">
        <v>16</v>
      </c>
      <c r="V12" s="15" t="s">
        <v>16</v>
      </c>
      <c r="W12" s="7">
        <f aca="true" t="shared" si="2" ref="W12:W34">T12+S12+R12+Q12+P12+O12+N12+M12+L12+K12+J12+I12+H12+G12+F12+E12+D12</f>
        <v>40</v>
      </c>
      <c r="X12" s="25"/>
      <c r="Y12" s="25"/>
      <c r="Z12" s="15">
        <v>3</v>
      </c>
      <c r="AA12" s="15">
        <v>3</v>
      </c>
      <c r="AB12" s="15">
        <v>3</v>
      </c>
      <c r="AC12" s="15">
        <v>3</v>
      </c>
      <c r="AD12" s="15">
        <v>3</v>
      </c>
      <c r="AE12" s="15">
        <v>3</v>
      </c>
      <c r="AF12" s="15">
        <v>3</v>
      </c>
      <c r="AG12" s="15">
        <v>3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8">
        <f aca="true" t="shared" si="3" ref="AX12:AX35">AW12+AV12+AU12+AT12+AS12+AR12+AQ12+AP12+AO12+AN12+AM12+AL12+AK12+AJ12+AI12+AH12+AG12+AF12+AE12+AD12+AC12+AB12+AA12+Z12</f>
        <v>24</v>
      </c>
      <c r="AY12" s="95"/>
      <c r="AZ12" s="27"/>
      <c r="BA12" s="27"/>
      <c r="BB12" s="34">
        <f>AX12+W12</f>
        <v>64</v>
      </c>
      <c r="BC12" s="11"/>
      <c r="BD12" s="19"/>
    </row>
    <row r="13" spans="1:56" ht="24" customHeight="1">
      <c r="A13" s="57"/>
      <c r="B13" s="44" t="s">
        <v>27</v>
      </c>
      <c r="C13" s="42" t="s">
        <v>23</v>
      </c>
      <c r="D13" s="15"/>
      <c r="E13" s="15"/>
      <c r="F13" s="15"/>
      <c r="G13" s="15"/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3</v>
      </c>
      <c r="Q13" s="15">
        <v>3</v>
      </c>
      <c r="R13" s="15">
        <v>3</v>
      </c>
      <c r="S13" s="15">
        <v>3</v>
      </c>
      <c r="T13" s="15">
        <v>2</v>
      </c>
      <c r="U13" s="15" t="s">
        <v>16</v>
      </c>
      <c r="V13" s="15" t="s">
        <v>16</v>
      </c>
      <c r="W13" s="7">
        <f t="shared" si="2"/>
        <v>30</v>
      </c>
      <c r="X13" s="25"/>
      <c r="Y13" s="25"/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8">
        <f t="shared" si="3"/>
        <v>16</v>
      </c>
      <c r="AY13" s="95"/>
      <c r="AZ13" s="27"/>
      <c r="BA13" s="27"/>
      <c r="BB13" s="34">
        <f>AX13+W13</f>
        <v>46</v>
      </c>
      <c r="BC13" s="11"/>
      <c r="BD13" s="19"/>
    </row>
    <row r="14" spans="1:56" ht="32.25" customHeight="1">
      <c r="A14" s="57"/>
      <c r="B14" s="38" t="s">
        <v>17</v>
      </c>
      <c r="C14" s="14" t="s">
        <v>18</v>
      </c>
      <c r="D14" s="7">
        <f>D15</f>
        <v>0</v>
      </c>
      <c r="E14" s="7">
        <f aca="true" t="shared" si="4" ref="E14:T14">E15</f>
        <v>0</v>
      </c>
      <c r="F14" s="7">
        <f t="shared" si="4"/>
        <v>0</v>
      </c>
      <c r="G14" s="7">
        <f t="shared" si="4"/>
        <v>0</v>
      </c>
      <c r="H14" s="7">
        <f t="shared" si="4"/>
        <v>2</v>
      </c>
      <c r="I14" s="7">
        <f t="shared" si="4"/>
        <v>2</v>
      </c>
      <c r="J14" s="7">
        <f t="shared" si="4"/>
        <v>2</v>
      </c>
      <c r="K14" s="7">
        <f t="shared" si="4"/>
        <v>2</v>
      </c>
      <c r="L14" s="7">
        <f t="shared" si="4"/>
        <v>2</v>
      </c>
      <c r="M14" s="7">
        <f t="shared" si="4"/>
        <v>2</v>
      </c>
      <c r="N14" s="7">
        <f t="shared" si="4"/>
        <v>2</v>
      </c>
      <c r="O14" s="7">
        <f t="shared" si="4"/>
        <v>2</v>
      </c>
      <c r="P14" s="7">
        <f t="shared" si="4"/>
        <v>3</v>
      </c>
      <c r="Q14" s="7">
        <f t="shared" si="4"/>
        <v>3</v>
      </c>
      <c r="R14" s="7">
        <f t="shared" si="4"/>
        <v>3</v>
      </c>
      <c r="S14" s="7">
        <f t="shared" si="4"/>
        <v>3</v>
      </c>
      <c r="T14" s="7">
        <f t="shared" si="4"/>
        <v>4</v>
      </c>
      <c r="U14" s="15" t="s">
        <v>16</v>
      </c>
      <c r="V14" s="15" t="s">
        <v>16</v>
      </c>
      <c r="W14" s="7">
        <f t="shared" si="2"/>
        <v>32</v>
      </c>
      <c r="X14" s="37"/>
      <c r="Y14" s="7"/>
      <c r="Z14" s="7">
        <f>Z15</f>
        <v>0</v>
      </c>
      <c r="AA14" s="7">
        <f aca="true" t="shared" si="5" ref="AA14:AW14">AA15</f>
        <v>0</v>
      </c>
      <c r="AB14" s="7">
        <f t="shared" si="5"/>
        <v>0</v>
      </c>
      <c r="AC14" s="7">
        <f t="shared" si="5"/>
        <v>0</v>
      </c>
      <c r="AD14" s="7">
        <f t="shared" si="5"/>
        <v>0</v>
      </c>
      <c r="AE14" s="7">
        <f t="shared" si="5"/>
        <v>0</v>
      </c>
      <c r="AF14" s="7">
        <f t="shared" si="5"/>
        <v>0</v>
      </c>
      <c r="AG14" s="7">
        <f t="shared" si="5"/>
        <v>0</v>
      </c>
      <c r="AH14" s="7">
        <f t="shared" si="5"/>
        <v>0</v>
      </c>
      <c r="AI14" s="7">
        <f t="shared" si="5"/>
        <v>0</v>
      </c>
      <c r="AJ14" s="7">
        <f t="shared" si="5"/>
        <v>0</v>
      </c>
      <c r="AK14" s="7">
        <f t="shared" si="5"/>
        <v>0</v>
      </c>
      <c r="AL14" s="7">
        <f t="shared" si="5"/>
        <v>0</v>
      </c>
      <c r="AM14" s="7">
        <f t="shared" si="5"/>
        <v>0</v>
      </c>
      <c r="AN14" s="7">
        <f t="shared" si="5"/>
        <v>0</v>
      </c>
      <c r="AO14" s="7">
        <f t="shared" si="5"/>
        <v>0</v>
      </c>
      <c r="AP14" s="7">
        <f t="shared" si="5"/>
        <v>0</v>
      </c>
      <c r="AQ14" s="7">
        <f t="shared" si="5"/>
        <v>0</v>
      </c>
      <c r="AR14" s="7">
        <f t="shared" si="5"/>
        <v>0</v>
      </c>
      <c r="AS14" s="7">
        <f t="shared" si="5"/>
        <v>0</v>
      </c>
      <c r="AT14" s="7">
        <f t="shared" si="5"/>
        <v>0</v>
      </c>
      <c r="AU14" s="7">
        <f t="shared" si="5"/>
        <v>0</v>
      </c>
      <c r="AV14" s="7">
        <f t="shared" si="5"/>
        <v>0</v>
      </c>
      <c r="AW14" s="7">
        <f t="shared" si="5"/>
        <v>0</v>
      </c>
      <c r="AX14" s="8">
        <f t="shared" si="3"/>
        <v>0</v>
      </c>
      <c r="AY14" s="96"/>
      <c r="AZ14" s="33"/>
      <c r="BA14" s="33"/>
      <c r="BB14" s="34">
        <f>AX14+W14</f>
        <v>32</v>
      </c>
      <c r="BC14" s="11"/>
      <c r="BD14" s="19"/>
    </row>
    <row r="15" spans="1:56" ht="41.25" customHeight="1">
      <c r="A15" s="57"/>
      <c r="B15" s="38" t="s">
        <v>170</v>
      </c>
      <c r="C15" s="42" t="s">
        <v>171</v>
      </c>
      <c r="D15" s="15"/>
      <c r="E15" s="15"/>
      <c r="F15" s="15"/>
      <c r="G15" s="15"/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3</v>
      </c>
      <c r="Q15" s="15">
        <v>3</v>
      </c>
      <c r="R15" s="15">
        <v>3</v>
      </c>
      <c r="S15" s="15">
        <v>3</v>
      </c>
      <c r="T15" s="15">
        <v>4</v>
      </c>
      <c r="U15" s="15" t="s">
        <v>16</v>
      </c>
      <c r="V15" s="15" t="s">
        <v>16</v>
      </c>
      <c r="W15" s="7">
        <f t="shared" si="2"/>
        <v>32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8">
        <f t="shared" si="3"/>
        <v>0</v>
      </c>
      <c r="AY15" s="110"/>
      <c r="AZ15" s="110"/>
      <c r="BA15" s="110"/>
      <c r="BB15" s="34">
        <f>AX15+W15</f>
        <v>32</v>
      </c>
      <c r="BC15" s="11"/>
      <c r="BD15" s="19"/>
    </row>
    <row r="16" spans="1:56" ht="34.5" customHeight="1">
      <c r="A16" s="57"/>
      <c r="B16" s="38" t="s">
        <v>19</v>
      </c>
      <c r="C16" s="14" t="s">
        <v>20</v>
      </c>
      <c r="D16" s="7">
        <f>D17+D23+D28</f>
        <v>36</v>
      </c>
      <c r="E16" s="7">
        <f aca="true" t="shared" si="6" ref="E16:T16">E17+E23+E28</f>
        <v>36</v>
      </c>
      <c r="F16" s="7">
        <f t="shared" si="6"/>
        <v>36</v>
      </c>
      <c r="G16" s="7">
        <f t="shared" si="6"/>
        <v>36</v>
      </c>
      <c r="H16" s="7">
        <f t="shared" si="6"/>
        <v>30</v>
      </c>
      <c r="I16" s="7">
        <f t="shared" si="6"/>
        <v>30</v>
      </c>
      <c r="J16" s="7">
        <f t="shared" si="6"/>
        <v>30</v>
      </c>
      <c r="K16" s="7">
        <f t="shared" si="6"/>
        <v>30</v>
      </c>
      <c r="L16" s="7">
        <f t="shared" si="6"/>
        <v>30</v>
      </c>
      <c r="M16" s="7">
        <f t="shared" si="6"/>
        <v>30</v>
      </c>
      <c r="N16" s="7">
        <f t="shared" si="6"/>
        <v>28</v>
      </c>
      <c r="O16" s="7">
        <f t="shared" si="6"/>
        <v>28</v>
      </c>
      <c r="P16" s="7">
        <f t="shared" si="6"/>
        <v>26</v>
      </c>
      <c r="Q16" s="7">
        <f t="shared" si="6"/>
        <v>26</v>
      </c>
      <c r="R16" s="7">
        <f t="shared" si="6"/>
        <v>26</v>
      </c>
      <c r="S16" s="7">
        <f t="shared" si="6"/>
        <v>26</v>
      </c>
      <c r="T16" s="7">
        <f t="shared" si="6"/>
        <v>26</v>
      </c>
      <c r="U16" s="15" t="s">
        <v>16</v>
      </c>
      <c r="V16" s="15" t="s">
        <v>16</v>
      </c>
      <c r="W16" s="7">
        <f>W17+W23+W28</f>
        <v>510</v>
      </c>
      <c r="X16" s="7">
        <f>X17+X23+X28</f>
        <v>0</v>
      </c>
      <c r="Y16" s="7">
        <f>Y17+Y23+Y28</f>
        <v>0</v>
      </c>
      <c r="Z16" s="7">
        <f>Z17+Z23+Z28</f>
        <v>31</v>
      </c>
      <c r="AA16" s="7">
        <f>AA17+AA23+AA28</f>
        <v>31</v>
      </c>
      <c r="AB16" s="7">
        <f>AB17+AB23+AB28</f>
        <v>31</v>
      </c>
      <c r="AC16" s="7">
        <f>AC17+AC23+AC28</f>
        <v>31</v>
      </c>
      <c r="AD16" s="7">
        <f>AD17+AD23+AD28</f>
        <v>31</v>
      </c>
      <c r="AE16" s="7">
        <f>AE17+AE23+AE28</f>
        <v>31</v>
      </c>
      <c r="AF16" s="7">
        <f>AF17+AF23+AF28</f>
        <v>31</v>
      </c>
      <c r="AG16" s="7">
        <f>AG17+AG23+AG28</f>
        <v>31</v>
      </c>
      <c r="AH16" s="7">
        <f>AH17+AH23+AH28</f>
        <v>36</v>
      </c>
      <c r="AI16" s="7">
        <f>AI17+AI23+AI28</f>
        <v>36</v>
      </c>
      <c r="AJ16" s="7">
        <f>AJ17+AJ23+AJ28</f>
        <v>36</v>
      </c>
      <c r="AK16" s="7">
        <f>AK17+AK23+AK28</f>
        <v>36</v>
      </c>
      <c r="AL16" s="7">
        <f>AL17+AL23+AL28</f>
        <v>36</v>
      </c>
      <c r="AM16" s="7">
        <f>AM17+AM23+AM28</f>
        <v>36</v>
      </c>
      <c r="AN16" s="7">
        <f>AN17+AN23+AN28</f>
        <v>36</v>
      </c>
      <c r="AO16" s="7">
        <f>AO17+AO23+AO28</f>
        <v>36</v>
      </c>
      <c r="AP16" s="7">
        <f>AP17+AP23+AP28</f>
        <v>36</v>
      </c>
      <c r="AQ16" s="7">
        <f>AQ17+AQ23+AQ28</f>
        <v>36</v>
      </c>
      <c r="AR16" s="7">
        <f>AR17+AR23+AR28</f>
        <v>36</v>
      </c>
      <c r="AS16" s="7">
        <f>AS17+AS23+AS28</f>
        <v>36</v>
      </c>
      <c r="AT16" s="7">
        <f>AT17+AT23+AT28</f>
        <v>36</v>
      </c>
      <c r="AU16" s="7">
        <f>AU17+AU23+AU28</f>
        <v>36</v>
      </c>
      <c r="AV16" s="7">
        <f>AV17+AV23+AV28</f>
        <v>36</v>
      </c>
      <c r="AW16" s="7">
        <f>AW17+AW23+AW28</f>
        <v>36</v>
      </c>
      <c r="AX16" s="8">
        <f t="shared" si="3"/>
        <v>824</v>
      </c>
      <c r="AY16" s="37"/>
      <c r="AZ16" s="96"/>
      <c r="BA16" s="96"/>
      <c r="BB16" s="34">
        <f>AX16+W16</f>
        <v>1334</v>
      </c>
      <c r="BC16" s="8"/>
      <c r="BD16" s="13"/>
    </row>
    <row r="17" spans="1:56" ht="42" customHeight="1">
      <c r="A17" s="57"/>
      <c r="B17" s="99" t="s">
        <v>182</v>
      </c>
      <c r="C17" s="100" t="s">
        <v>183</v>
      </c>
      <c r="D17" s="7">
        <f>D18+D19+D20+D21+D22</f>
        <v>36</v>
      </c>
      <c r="E17" s="7">
        <f aca="true" t="shared" si="7" ref="E17:T17">E18+E19+E20+E21+E22</f>
        <v>36</v>
      </c>
      <c r="F17" s="7">
        <f t="shared" si="7"/>
        <v>36</v>
      </c>
      <c r="G17" s="7">
        <f t="shared" si="7"/>
        <v>36</v>
      </c>
      <c r="H17" s="7">
        <f t="shared" si="7"/>
        <v>5</v>
      </c>
      <c r="I17" s="7">
        <f t="shared" si="7"/>
        <v>5</v>
      </c>
      <c r="J17" s="7">
        <f t="shared" si="7"/>
        <v>5</v>
      </c>
      <c r="K17" s="7">
        <f t="shared" si="7"/>
        <v>5</v>
      </c>
      <c r="L17" s="7">
        <f t="shared" si="7"/>
        <v>5</v>
      </c>
      <c r="M17" s="7">
        <f t="shared" si="7"/>
        <v>5</v>
      </c>
      <c r="N17" s="7">
        <f t="shared" si="7"/>
        <v>13</v>
      </c>
      <c r="O17" s="7">
        <f t="shared" si="7"/>
        <v>13</v>
      </c>
      <c r="P17" s="7">
        <f t="shared" si="7"/>
        <v>12</v>
      </c>
      <c r="Q17" s="7">
        <f t="shared" si="7"/>
        <v>12</v>
      </c>
      <c r="R17" s="7">
        <f t="shared" si="7"/>
        <v>12</v>
      </c>
      <c r="S17" s="7">
        <f t="shared" si="7"/>
        <v>11</v>
      </c>
      <c r="T17" s="7">
        <f t="shared" si="7"/>
        <v>11</v>
      </c>
      <c r="U17" s="15" t="s">
        <v>16</v>
      </c>
      <c r="V17" s="15" t="s">
        <v>16</v>
      </c>
      <c r="W17" s="7">
        <f>W18+W19+W20+W21+W22</f>
        <v>258</v>
      </c>
      <c r="X17" s="7">
        <f>X18+X19+X20+X21+X22</f>
        <v>0</v>
      </c>
      <c r="Y17" s="7">
        <f>Y18+Y19+Y20+Y21+Y22</f>
        <v>0</v>
      </c>
      <c r="Z17" s="7">
        <f>Z18+Z19+Z20+Z21+Z22</f>
        <v>0</v>
      </c>
      <c r="AA17" s="7">
        <f>AA18+AA19+AA20+AA21+AA22</f>
        <v>0</v>
      </c>
      <c r="AB17" s="7">
        <f>AB18+AB19+AB20+AB21+AB22</f>
        <v>0</v>
      </c>
      <c r="AC17" s="7">
        <f>AC18+AC19+AC20+AC21+AC22</f>
        <v>0</v>
      </c>
      <c r="AD17" s="7">
        <f>AD18+AD19+AD20+AD21+AD22</f>
        <v>0</v>
      </c>
      <c r="AE17" s="7">
        <f>AE18+AE19+AE20+AE21+AE22</f>
        <v>0</v>
      </c>
      <c r="AF17" s="7">
        <f>AF18+AF19+AF20+AF21+AF22</f>
        <v>0</v>
      </c>
      <c r="AG17" s="7">
        <f>AG18+AG19+AG20+AG21+AG22</f>
        <v>0</v>
      </c>
      <c r="AH17" s="7">
        <f>AH18+AH19+AH20+AH21+AH22</f>
        <v>0</v>
      </c>
      <c r="AI17" s="7">
        <f>AI18+AI19+AI20+AI21+AI22</f>
        <v>0</v>
      </c>
      <c r="AJ17" s="7">
        <f>AJ18+AJ19+AJ20+AJ21+AJ22</f>
        <v>0</v>
      </c>
      <c r="AK17" s="7">
        <f>AK18+AK19+AK20+AK21+AK22</f>
        <v>36</v>
      </c>
      <c r="AL17" s="7">
        <f>AL18+AL19+AL20+AL21+AL22</f>
        <v>36</v>
      </c>
      <c r="AM17" s="7">
        <f>AM18+AM19+AM20+AM21+AM22</f>
        <v>0</v>
      </c>
      <c r="AN17" s="7">
        <f>AN18+AN19+AN20+AN21+AN22</f>
        <v>0</v>
      </c>
      <c r="AO17" s="7">
        <f>AO18+AO19+AO20+AO21+AO22</f>
        <v>0</v>
      </c>
      <c r="AP17" s="7">
        <f>AP18+AP19+AP20+AP21+AP22</f>
        <v>0</v>
      </c>
      <c r="AQ17" s="7">
        <f>AQ18+AQ19+AQ20+AQ21+AQ22</f>
        <v>0</v>
      </c>
      <c r="AR17" s="7">
        <f>AR18+AR19+AR20+AR21+AR22</f>
        <v>0</v>
      </c>
      <c r="AS17" s="7">
        <f>AS18+AS19+AS20+AS21+AS22</f>
        <v>0</v>
      </c>
      <c r="AT17" s="7">
        <f>AT18+AT19+AT20+AT21+AT22</f>
        <v>0</v>
      </c>
      <c r="AU17" s="7">
        <f>AU18+AU19+AU20+AU21+AU22</f>
        <v>0</v>
      </c>
      <c r="AV17" s="7">
        <f>AV18+AV19+AV20+AV21+AV22</f>
        <v>0</v>
      </c>
      <c r="AW17" s="7">
        <f>AW18+AW19+AW20+AW21+AW22</f>
        <v>0</v>
      </c>
      <c r="AX17" s="8">
        <f t="shared" si="3"/>
        <v>72</v>
      </c>
      <c r="AY17" s="37"/>
      <c r="AZ17" s="96"/>
      <c r="BA17" s="96"/>
      <c r="BB17" s="34">
        <f>AX17+W17</f>
        <v>330</v>
      </c>
      <c r="BC17" s="8"/>
      <c r="BD17" s="13"/>
    </row>
    <row r="18" spans="1:56" ht="40.5" customHeight="1">
      <c r="A18" s="57"/>
      <c r="B18" s="52" t="s">
        <v>54</v>
      </c>
      <c r="C18" s="48" t="s">
        <v>55</v>
      </c>
      <c r="D18" s="15"/>
      <c r="E18" s="15"/>
      <c r="F18" s="15"/>
      <c r="G18" s="15"/>
      <c r="H18" s="15">
        <v>3</v>
      </c>
      <c r="I18" s="15">
        <v>3</v>
      </c>
      <c r="J18" s="15">
        <v>3</v>
      </c>
      <c r="K18" s="15">
        <v>3</v>
      </c>
      <c r="L18" s="15">
        <v>3</v>
      </c>
      <c r="M18" s="15">
        <v>3</v>
      </c>
      <c r="N18" s="15">
        <v>4</v>
      </c>
      <c r="O18" s="15">
        <v>4</v>
      </c>
      <c r="P18" s="15">
        <v>3</v>
      </c>
      <c r="Q18" s="15">
        <v>3</v>
      </c>
      <c r="R18" s="15">
        <v>3</v>
      </c>
      <c r="S18" s="15">
        <v>4</v>
      </c>
      <c r="T18" s="15">
        <v>4</v>
      </c>
      <c r="U18" s="15" t="s">
        <v>16</v>
      </c>
      <c r="V18" s="15" t="s">
        <v>16</v>
      </c>
      <c r="W18" s="7">
        <f t="shared" si="2"/>
        <v>43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5"/>
      <c r="AP18" s="25"/>
      <c r="AQ18" s="25"/>
      <c r="AR18" s="25"/>
      <c r="AS18" s="25"/>
      <c r="AT18" s="25"/>
      <c r="AU18" s="25"/>
      <c r="AV18" s="25"/>
      <c r="AW18" s="25"/>
      <c r="AX18" s="8">
        <f t="shared" si="3"/>
        <v>0</v>
      </c>
      <c r="AY18" s="15"/>
      <c r="AZ18" s="15"/>
      <c r="BA18" s="15"/>
      <c r="BB18" s="34">
        <f>AX18+W18</f>
        <v>43</v>
      </c>
      <c r="BC18" s="15"/>
      <c r="BD18" s="22"/>
    </row>
    <row r="19" spans="1:56" ht="45" customHeight="1">
      <c r="A19" s="57"/>
      <c r="B19" s="52" t="s">
        <v>56</v>
      </c>
      <c r="C19" s="48" t="s">
        <v>57</v>
      </c>
      <c r="D19" s="23"/>
      <c r="E19" s="23"/>
      <c r="F19" s="23"/>
      <c r="G19" s="23"/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2</v>
      </c>
      <c r="N19" s="23">
        <v>3</v>
      </c>
      <c r="O19" s="23">
        <v>3</v>
      </c>
      <c r="P19" s="23">
        <v>3</v>
      </c>
      <c r="Q19" s="23">
        <v>3</v>
      </c>
      <c r="R19" s="23">
        <v>3</v>
      </c>
      <c r="S19" s="23">
        <v>2</v>
      </c>
      <c r="T19" s="23">
        <v>3</v>
      </c>
      <c r="U19" s="15" t="s">
        <v>16</v>
      </c>
      <c r="V19" s="15" t="s">
        <v>16</v>
      </c>
      <c r="W19" s="7">
        <f t="shared" si="2"/>
        <v>32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31"/>
      <c r="AP19" s="31"/>
      <c r="AQ19" s="31"/>
      <c r="AR19" s="31"/>
      <c r="AS19" s="31"/>
      <c r="AT19" s="31"/>
      <c r="AU19" s="31"/>
      <c r="AV19" s="31"/>
      <c r="AW19" s="31"/>
      <c r="AX19" s="8">
        <f t="shared" si="3"/>
        <v>0</v>
      </c>
      <c r="AY19" s="15"/>
      <c r="AZ19" s="25"/>
      <c r="BA19" s="25"/>
      <c r="BB19" s="34">
        <f>AX19+W19</f>
        <v>32</v>
      </c>
      <c r="BC19" s="11"/>
      <c r="BD19" s="19"/>
    </row>
    <row r="20" spans="1:56" ht="40.5" customHeight="1">
      <c r="A20" s="57"/>
      <c r="B20" s="52" t="s">
        <v>61</v>
      </c>
      <c r="C20" s="48" t="s">
        <v>62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6</v>
      </c>
      <c r="O20" s="25">
        <v>6</v>
      </c>
      <c r="P20" s="25">
        <v>6</v>
      </c>
      <c r="Q20" s="25">
        <v>6</v>
      </c>
      <c r="R20" s="25">
        <v>6</v>
      </c>
      <c r="S20" s="25">
        <v>5</v>
      </c>
      <c r="T20" s="25">
        <v>4</v>
      </c>
      <c r="U20" s="15" t="s">
        <v>16</v>
      </c>
      <c r="V20" s="15" t="s">
        <v>16</v>
      </c>
      <c r="W20" s="7">
        <f t="shared" si="2"/>
        <v>39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15"/>
      <c r="AP20" s="15"/>
      <c r="AQ20" s="15"/>
      <c r="AR20" s="15"/>
      <c r="AS20" s="15"/>
      <c r="AT20" s="15"/>
      <c r="AU20" s="15"/>
      <c r="AV20" s="15"/>
      <c r="AW20" s="15"/>
      <c r="AX20" s="8">
        <f t="shared" si="3"/>
        <v>0</v>
      </c>
      <c r="AY20" s="15"/>
      <c r="AZ20" s="25"/>
      <c r="BA20" s="25"/>
      <c r="BB20" s="34">
        <f>AX20+W20</f>
        <v>39</v>
      </c>
      <c r="BC20" s="9"/>
      <c r="BD20" s="17"/>
    </row>
    <row r="21" spans="1:56" ht="40.5" customHeight="1">
      <c r="A21" s="57"/>
      <c r="B21" s="52" t="s">
        <v>145</v>
      </c>
      <c r="C21" s="48" t="s">
        <v>144</v>
      </c>
      <c r="D21" s="25">
        <v>36</v>
      </c>
      <c r="E21" s="25">
        <v>36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15" t="s">
        <v>16</v>
      </c>
      <c r="V21" s="15" t="s">
        <v>16</v>
      </c>
      <c r="W21" s="7">
        <f t="shared" si="2"/>
        <v>72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15"/>
      <c r="AP21" s="15"/>
      <c r="AQ21" s="15"/>
      <c r="AR21" s="15"/>
      <c r="AS21" s="15"/>
      <c r="AT21" s="15"/>
      <c r="AU21" s="15"/>
      <c r="AV21" s="15"/>
      <c r="AW21" s="15"/>
      <c r="AX21" s="8">
        <f t="shared" si="3"/>
        <v>0</v>
      </c>
      <c r="AY21" s="15"/>
      <c r="AZ21" s="25"/>
      <c r="BA21" s="25"/>
      <c r="BB21" s="34">
        <f>AX21+W21</f>
        <v>72</v>
      </c>
      <c r="BC21" s="9"/>
      <c r="BD21" s="17"/>
    </row>
    <row r="22" spans="1:56" ht="40.5" customHeight="1">
      <c r="A22" s="57"/>
      <c r="B22" s="52" t="s">
        <v>160</v>
      </c>
      <c r="C22" s="48" t="s">
        <v>161</v>
      </c>
      <c r="D22" s="25"/>
      <c r="E22" s="25"/>
      <c r="F22" s="25">
        <v>36</v>
      </c>
      <c r="G22" s="25">
        <v>36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5" t="s">
        <v>16</v>
      </c>
      <c r="V22" s="15" t="s">
        <v>16</v>
      </c>
      <c r="W22" s="7">
        <f t="shared" si="2"/>
        <v>72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>
        <v>36</v>
      </c>
      <c r="AL22" s="25">
        <v>36</v>
      </c>
      <c r="AM22" s="25"/>
      <c r="AN22" s="25"/>
      <c r="AO22" s="15"/>
      <c r="AP22" s="15"/>
      <c r="AQ22" s="15"/>
      <c r="AR22" s="15"/>
      <c r="AS22" s="15"/>
      <c r="AT22" s="15"/>
      <c r="AU22" s="15"/>
      <c r="AV22" s="15"/>
      <c r="AW22" s="15"/>
      <c r="AX22" s="8">
        <f t="shared" si="3"/>
        <v>72</v>
      </c>
      <c r="AY22" s="15"/>
      <c r="AZ22" s="25"/>
      <c r="BA22" s="25"/>
      <c r="BB22" s="34">
        <f>AX22+W22</f>
        <v>144</v>
      </c>
      <c r="BC22" s="9"/>
      <c r="BD22" s="17"/>
    </row>
    <row r="23" spans="1:56" ht="66" customHeight="1">
      <c r="A23" s="57"/>
      <c r="B23" s="107" t="s">
        <v>184</v>
      </c>
      <c r="C23" s="100" t="s">
        <v>185</v>
      </c>
      <c r="D23" s="39">
        <f>D24+D25+D26+D27</f>
        <v>0</v>
      </c>
      <c r="E23" s="39">
        <f aca="true" t="shared" si="8" ref="E23:T23">E24+E25+E26+E27</f>
        <v>0</v>
      </c>
      <c r="F23" s="39">
        <f t="shared" si="8"/>
        <v>0</v>
      </c>
      <c r="G23" s="39">
        <f t="shared" si="8"/>
        <v>0</v>
      </c>
      <c r="H23" s="39">
        <f t="shared" si="8"/>
        <v>25</v>
      </c>
      <c r="I23" s="39">
        <f t="shared" si="8"/>
        <v>25</v>
      </c>
      <c r="J23" s="39">
        <f t="shared" si="8"/>
        <v>25</v>
      </c>
      <c r="K23" s="39">
        <f t="shared" si="8"/>
        <v>25</v>
      </c>
      <c r="L23" s="39">
        <f t="shared" si="8"/>
        <v>25</v>
      </c>
      <c r="M23" s="39">
        <f t="shared" si="8"/>
        <v>25</v>
      </c>
      <c r="N23" s="39">
        <f t="shared" si="8"/>
        <v>15</v>
      </c>
      <c r="O23" s="39">
        <f t="shared" si="8"/>
        <v>15</v>
      </c>
      <c r="P23" s="39">
        <f t="shared" si="8"/>
        <v>14</v>
      </c>
      <c r="Q23" s="39">
        <f t="shared" si="8"/>
        <v>14</v>
      </c>
      <c r="R23" s="39">
        <f t="shared" si="8"/>
        <v>14</v>
      </c>
      <c r="S23" s="39">
        <f t="shared" si="8"/>
        <v>15</v>
      </c>
      <c r="T23" s="39">
        <f t="shared" si="8"/>
        <v>15</v>
      </c>
      <c r="U23" s="15" t="s">
        <v>16</v>
      </c>
      <c r="V23" s="15" t="s">
        <v>16</v>
      </c>
      <c r="W23" s="39">
        <f>W24+W25+W26+W27</f>
        <v>252</v>
      </c>
      <c r="X23" s="39">
        <f>X24+X25+X26+X27</f>
        <v>0</v>
      </c>
      <c r="Y23" s="39">
        <f>Y24+Y25+Y26+Y27</f>
        <v>0</v>
      </c>
      <c r="Z23" s="39">
        <f>Z24+Z25+Z26+Z27</f>
        <v>9</v>
      </c>
      <c r="AA23" s="39">
        <f>AA24+AA25+AA26+AA27</f>
        <v>9</v>
      </c>
      <c r="AB23" s="39">
        <f>AB24+AB25+AB26+AB27</f>
        <v>9</v>
      </c>
      <c r="AC23" s="39">
        <f>AC24+AC25+AC26+AC27</f>
        <v>9</v>
      </c>
      <c r="AD23" s="39">
        <f>AD24+AD25+AD26+AD27</f>
        <v>10</v>
      </c>
      <c r="AE23" s="39">
        <f>AE24+AE25+AE26+AE27</f>
        <v>10</v>
      </c>
      <c r="AF23" s="39">
        <f>AF24+AF25+AF26+AF27</f>
        <v>24</v>
      </c>
      <c r="AG23" s="39">
        <f>AG24+AG25+AG26+AG27</f>
        <v>24</v>
      </c>
      <c r="AH23" s="39">
        <f>AH24+AH25+AH26+AH27</f>
        <v>36</v>
      </c>
      <c r="AI23" s="39">
        <f>AI24+AI25+AI26+AI27</f>
        <v>36</v>
      </c>
      <c r="AJ23" s="39">
        <f>AJ24+AJ25+AJ26+AJ27</f>
        <v>36</v>
      </c>
      <c r="AK23" s="39">
        <f>AK24+AK25+AK26+AK27</f>
        <v>0</v>
      </c>
      <c r="AL23" s="39">
        <f>AL24+AL25+AL26+AL27</f>
        <v>0</v>
      </c>
      <c r="AM23" s="39">
        <f>AM24+AM25+AM26+AM27</f>
        <v>0</v>
      </c>
      <c r="AN23" s="39">
        <f>AN24+AN25+AN26+AN27</f>
        <v>0</v>
      </c>
      <c r="AO23" s="39">
        <f>AO24+AO25+AO26+AO27</f>
        <v>0</v>
      </c>
      <c r="AP23" s="39">
        <f>AP24+AP25+AP26+AP27</f>
        <v>0</v>
      </c>
      <c r="AQ23" s="39">
        <f>AQ24+AQ25+AQ26+AQ27</f>
        <v>0</v>
      </c>
      <c r="AR23" s="39">
        <f>AR24+AR25+AR26+AR27</f>
        <v>0</v>
      </c>
      <c r="AS23" s="39">
        <f>AS24+AS25+AS26+AS27</f>
        <v>0</v>
      </c>
      <c r="AT23" s="39">
        <f>AT24+AT25+AT26+AT27</f>
        <v>0</v>
      </c>
      <c r="AU23" s="39">
        <f>AU24+AU25+AU26+AU27</f>
        <v>0</v>
      </c>
      <c r="AV23" s="39">
        <f>AV24+AV25+AV26+AV27</f>
        <v>0</v>
      </c>
      <c r="AW23" s="39">
        <f>AW24+AW25+AW26+AW27</f>
        <v>0</v>
      </c>
      <c r="AX23" s="8">
        <f t="shared" si="3"/>
        <v>212</v>
      </c>
      <c r="AY23" s="37"/>
      <c r="AZ23" s="39"/>
      <c r="BA23" s="39"/>
      <c r="BB23" s="34">
        <f>AX23+W23</f>
        <v>464</v>
      </c>
      <c r="BC23" s="33"/>
      <c r="BD23" s="109"/>
    </row>
    <row r="24" spans="1:56" ht="41.25" customHeight="1">
      <c r="A24" s="57"/>
      <c r="B24" s="52" t="s">
        <v>63</v>
      </c>
      <c r="C24" s="48" t="s">
        <v>64</v>
      </c>
      <c r="D24" s="27"/>
      <c r="E24" s="27"/>
      <c r="F24" s="27"/>
      <c r="G24" s="27"/>
      <c r="H24" s="27">
        <v>3</v>
      </c>
      <c r="I24" s="27">
        <v>3</v>
      </c>
      <c r="J24" s="27">
        <v>3</v>
      </c>
      <c r="K24" s="27">
        <v>3</v>
      </c>
      <c r="L24" s="27">
        <v>3</v>
      </c>
      <c r="M24" s="27">
        <v>3</v>
      </c>
      <c r="N24" s="27">
        <v>8</v>
      </c>
      <c r="O24" s="27">
        <v>8</v>
      </c>
      <c r="P24" s="27">
        <v>8</v>
      </c>
      <c r="Q24" s="27">
        <v>8</v>
      </c>
      <c r="R24" s="27">
        <v>8</v>
      </c>
      <c r="S24" s="27">
        <v>8</v>
      </c>
      <c r="T24" s="27">
        <v>8</v>
      </c>
      <c r="U24" s="15" t="s">
        <v>16</v>
      </c>
      <c r="V24" s="15" t="s">
        <v>16</v>
      </c>
      <c r="W24" s="7">
        <f t="shared" si="2"/>
        <v>74</v>
      </c>
      <c r="X24" s="23"/>
      <c r="Y24" s="23"/>
      <c r="Z24" s="23">
        <v>4</v>
      </c>
      <c r="AA24" s="23">
        <v>4</v>
      </c>
      <c r="AB24" s="23">
        <v>4</v>
      </c>
      <c r="AC24" s="23">
        <v>4</v>
      </c>
      <c r="AD24" s="23">
        <v>5</v>
      </c>
      <c r="AE24" s="23">
        <v>5</v>
      </c>
      <c r="AF24" s="23">
        <v>4</v>
      </c>
      <c r="AG24" s="23">
        <v>4</v>
      </c>
      <c r="AH24" s="23"/>
      <c r="AI24" s="23"/>
      <c r="AJ24" s="23"/>
      <c r="AK24" s="23"/>
      <c r="AL24" s="23"/>
      <c r="AM24" s="23"/>
      <c r="AN24" s="23"/>
      <c r="AO24" s="15"/>
      <c r="AP24" s="15"/>
      <c r="AQ24" s="15"/>
      <c r="AR24" s="15"/>
      <c r="AS24" s="15"/>
      <c r="AT24" s="15"/>
      <c r="AU24" s="15"/>
      <c r="AV24" s="15"/>
      <c r="AW24" s="15"/>
      <c r="AX24" s="8">
        <f t="shared" si="3"/>
        <v>34</v>
      </c>
      <c r="AY24" s="15"/>
      <c r="AZ24" s="27"/>
      <c r="BA24" s="27"/>
      <c r="BB24" s="34">
        <f>AX24+W24</f>
        <v>108</v>
      </c>
      <c r="BC24" s="11"/>
      <c r="BD24" s="19"/>
    </row>
    <row r="25" spans="1:56" ht="33" customHeight="1">
      <c r="A25" s="57"/>
      <c r="B25" s="52" t="s">
        <v>67</v>
      </c>
      <c r="C25" s="48" t="s">
        <v>68</v>
      </c>
      <c r="D25" s="27"/>
      <c r="E25" s="27"/>
      <c r="F25" s="27"/>
      <c r="G25" s="27"/>
      <c r="H25" s="27">
        <v>4</v>
      </c>
      <c r="I25" s="27">
        <v>4</v>
      </c>
      <c r="J25" s="27">
        <v>4</v>
      </c>
      <c r="K25" s="27">
        <v>4</v>
      </c>
      <c r="L25" s="27">
        <v>4</v>
      </c>
      <c r="M25" s="27">
        <v>4</v>
      </c>
      <c r="N25" s="27">
        <v>7</v>
      </c>
      <c r="O25" s="27">
        <v>7</v>
      </c>
      <c r="P25" s="27">
        <v>6</v>
      </c>
      <c r="Q25" s="27">
        <v>6</v>
      </c>
      <c r="R25" s="27">
        <v>6</v>
      </c>
      <c r="S25" s="27">
        <v>7</v>
      </c>
      <c r="T25" s="27">
        <v>7</v>
      </c>
      <c r="U25" s="15" t="s">
        <v>16</v>
      </c>
      <c r="V25" s="15" t="s">
        <v>16</v>
      </c>
      <c r="W25" s="7">
        <f t="shared" si="2"/>
        <v>70</v>
      </c>
      <c r="X25" s="27"/>
      <c r="Y25" s="27"/>
      <c r="Z25" s="27">
        <v>5</v>
      </c>
      <c r="AA25" s="27">
        <v>5</v>
      </c>
      <c r="AB25" s="27">
        <v>5</v>
      </c>
      <c r="AC25" s="27">
        <v>5</v>
      </c>
      <c r="AD25" s="27">
        <v>5</v>
      </c>
      <c r="AE25" s="27">
        <v>5</v>
      </c>
      <c r="AF25" s="27">
        <v>2</v>
      </c>
      <c r="AG25" s="27">
        <v>2</v>
      </c>
      <c r="AH25" s="27"/>
      <c r="AI25" s="27"/>
      <c r="AJ25" s="27"/>
      <c r="AK25" s="27"/>
      <c r="AL25" s="27"/>
      <c r="AM25" s="27"/>
      <c r="AN25" s="27"/>
      <c r="AO25" s="15"/>
      <c r="AP25" s="15"/>
      <c r="AQ25" s="15"/>
      <c r="AR25" s="15"/>
      <c r="AS25" s="15"/>
      <c r="AT25" s="15"/>
      <c r="AU25" s="15"/>
      <c r="AV25" s="15"/>
      <c r="AW25" s="15"/>
      <c r="AX25" s="8">
        <f t="shared" si="3"/>
        <v>34</v>
      </c>
      <c r="AY25" s="15"/>
      <c r="AZ25" s="18"/>
      <c r="BA25" s="18"/>
      <c r="BB25" s="34">
        <f>AX25+W25</f>
        <v>104</v>
      </c>
      <c r="BC25" s="11"/>
      <c r="BD25" s="19"/>
    </row>
    <row r="26" spans="1:56" ht="33" customHeight="1">
      <c r="A26" s="57"/>
      <c r="B26" s="52" t="s">
        <v>162</v>
      </c>
      <c r="C26" s="48" t="s">
        <v>144</v>
      </c>
      <c r="D26" s="27"/>
      <c r="E26" s="27"/>
      <c r="F26" s="27"/>
      <c r="G26" s="27"/>
      <c r="H26" s="27">
        <v>18</v>
      </c>
      <c r="I26" s="27">
        <v>18</v>
      </c>
      <c r="J26" s="27">
        <v>18</v>
      </c>
      <c r="K26" s="27">
        <v>18</v>
      </c>
      <c r="L26" s="27">
        <v>18</v>
      </c>
      <c r="M26" s="27">
        <v>18</v>
      </c>
      <c r="N26" s="27"/>
      <c r="O26" s="27"/>
      <c r="P26" s="27"/>
      <c r="Q26" s="27"/>
      <c r="R26" s="27"/>
      <c r="S26" s="27"/>
      <c r="T26" s="27"/>
      <c r="U26" s="15" t="s">
        <v>16</v>
      </c>
      <c r="V26" s="15" t="s">
        <v>16</v>
      </c>
      <c r="W26" s="7">
        <f t="shared" si="2"/>
        <v>108</v>
      </c>
      <c r="X26" s="27"/>
      <c r="Y26" s="27"/>
      <c r="Z26" s="27"/>
      <c r="AA26" s="27"/>
      <c r="AB26" s="27"/>
      <c r="AC26" s="27"/>
      <c r="AD26" s="27"/>
      <c r="AE26" s="27"/>
      <c r="AF26" s="27">
        <v>18</v>
      </c>
      <c r="AG26" s="27">
        <v>18</v>
      </c>
      <c r="AH26" s="27"/>
      <c r="AI26" s="27"/>
      <c r="AJ26" s="27"/>
      <c r="AK26" s="27"/>
      <c r="AL26" s="27"/>
      <c r="AM26" s="27"/>
      <c r="AN26" s="27"/>
      <c r="AO26" s="15"/>
      <c r="AP26" s="15"/>
      <c r="AQ26" s="15"/>
      <c r="AR26" s="15"/>
      <c r="AS26" s="15"/>
      <c r="AT26" s="15"/>
      <c r="AU26" s="15"/>
      <c r="AV26" s="15"/>
      <c r="AW26" s="15"/>
      <c r="AX26" s="8">
        <f t="shared" si="3"/>
        <v>36</v>
      </c>
      <c r="AY26" s="15"/>
      <c r="AZ26" s="18"/>
      <c r="BA26" s="18"/>
      <c r="BB26" s="34">
        <f>AX26+W26</f>
        <v>144</v>
      </c>
      <c r="BC26" s="11"/>
      <c r="BD26" s="19"/>
    </row>
    <row r="27" spans="1:56" ht="33" customHeight="1">
      <c r="A27" s="57"/>
      <c r="B27" s="52" t="s">
        <v>163</v>
      </c>
      <c r="C27" s="48" t="s">
        <v>161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5" t="s">
        <v>16</v>
      </c>
      <c r="V27" s="15" t="s">
        <v>16</v>
      </c>
      <c r="W27" s="7">
        <f t="shared" si="2"/>
        <v>0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>
        <v>36</v>
      </c>
      <c r="AI27" s="27">
        <v>36</v>
      </c>
      <c r="AJ27" s="27">
        <v>36</v>
      </c>
      <c r="AK27" s="27"/>
      <c r="AL27" s="27"/>
      <c r="AM27" s="27"/>
      <c r="AN27" s="27"/>
      <c r="AO27" s="15"/>
      <c r="AP27" s="15"/>
      <c r="AQ27" s="15"/>
      <c r="AR27" s="15"/>
      <c r="AS27" s="15"/>
      <c r="AT27" s="15"/>
      <c r="AU27" s="15"/>
      <c r="AV27" s="15"/>
      <c r="AW27" s="15"/>
      <c r="AX27" s="8">
        <f t="shared" si="3"/>
        <v>108</v>
      </c>
      <c r="AY27" s="15"/>
      <c r="AZ27" s="18"/>
      <c r="BA27" s="18"/>
      <c r="BB27" s="34">
        <f>AX27+W27</f>
        <v>108</v>
      </c>
      <c r="BC27" s="11"/>
      <c r="BD27" s="19"/>
    </row>
    <row r="28" spans="1:56" ht="33" customHeight="1">
      <c r="A28" s="57"/>
      <c r="B28" s="107" t="s">
        <v>186</v>
      </c>
      <c r="C28" s="108" t="s">
        <v>187</v>
      </c>
      <c r="D28" s="39">
        <f>D29+D30+D31+D32+D33+D34</f>
        <v>0</v>
      </c>
      <c r="E28" s="39">
        <f aca="true" t="shared" si="9" ref="E28:T28">E29+E30+E31+E32+E33+E34</f>
        <v>0</v>
      </c>
      <c r="F28" s="39">
        <f t="shared" si="9"/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39">
        <f t="shared" si="9"/>
        <v>0</v>
      </c>
      <c r="P28" s="39">
        <f t="shared" si="9"/>
        <v>0</v>
      </c>
      <c r="Q28" s="39">
        <f t="shared" si="9"/>
        <v>0</v>
      </c>
      <c r="R28" s="39">
        <f t="shared" si="9"/>
        <v>0</v>
      </c>
      <c r="S28" s="39">
        <f t="shared" si="9"/>
        <v>0</v>
      </c>
      <c r="T28" s="39">
        <f t="shared" si="9"/>
        <v>0</v>
      </c>
      <c r="U28" s="15" t="s">
        <v>16</v>
      </c>
      <c r="V28" s="15" t="s">
        <v>16</v>
      </c>
      <c r="W28" s="39">
        <f>W29+W30+W31+W32+W33+W34</f>
        <v>0</v>
      </c>
      <c r="X28" s="39">
        <f>X29+X30+X31+X32+X33+X34</f>
        <v>0</v>
      </c>
      <c r="Y28" s="39">
        <f>Y29+Y30+Y31+Y32+Y33+Y34</f>
        <v>0</v>
      </c>
      <c r="Z28" s="39">
        <f>Z29+Z30+Z31+Z32+Z33+Z34</f>
        <v>22</v>
      </c>
      <c r="AA28" s="39">
        <f>AA29+AA30+AA31+AA32+AA33+AA34</f>
        <v>22</v>
      </c>
      <c r="AB28" s="39">
        <f>AB29+AB30+AB31+AB32+AB33+AB34</f>
        <v>22</v>
      </c>
      <c r="AC28" s="39">
        <f>AC29+AC30+AC31+AC32+AC33+AC34</f>
        <v>22</v>
      </c>
      <c r="AD28" s="39">
        <f>AD29+AD30+AD31+AD32+AD33+AD34</f>
        <v>21</v>
      </c>
      <c r="AE28" s="39">
        <f>AE29+AE30+AE31+AE32+AE33+AE34</f>
        <v>21</v>
      </c>
      <c r="AF28" s="39">
        <f>AF29+AF30+AF31+AF32+AF33+AF34</f>
        <v>7</v>
      </c>
      <c r="AG28" s="39">
        <f>AG29+AG30+AG31+AG32+AG33+AG34</f>
        <v>7</v>
      </c>
      <c r="AH28" s="39">
        <f>AH29+AH30+AH31+AH32+AH33+AH34</f>
        <v>0</v>
      </c>
      <c r="AI28" s="39">
        <f>AI29+AI30+AI31+AI32+AI33+AI34</f>
        <v>0</v>
      </c>
      <c r="AJ28" s="39">
        <f>AJ29+AJ30+AJ31+AJ32+AJ33+AJ34</f>
        <v>0</v>
      </c>
      <c r="AK28" s="39">
        <f>AK29+AK30+AK31+AK32+AK33+AK34</f>
        <v>0</v>
      </c>
      <c r="AL28" s="39">
        <f>AL29+AL30+AL31+AL32+AL33+AL34</f>
        <v>0</v>
      </c>
      <c r="AM28" s="39">
        <f>AM29+AM30+AM31+AM32+AM33+AM34</f>
        <v>36</v>
      </c>
      <c r="AN28" s="39">
        <f>AN29+AN30+AN31+AN32+AN33+AN34</f>
        <v>36</v>
      </c>
      <c r="AO28" s="39">
        <f>AO29+AO30+AO31+AO32+AO33+AO34</f>
        <v>36</v>
      </c>
      <c r="AP28" s="39">
        <f>AP29+AP30+AP31+AP32+AP33+AP34</f>
        <v>36</v>
      </c>
      <c r="AQ28" s="39">
        <f>AQ29+AQ30+AQ31+AQ32+AQ33+AQ34</f>
        <v>36</v>
      </c>
      <c r="AR28" s="39">
        <f>AR29+AR30+AR31+AR32+AR33+AR34</f>
        <v>36</v>
      </c>
      <c r="AS28" s="39">
        <f>AS29+AS30+AS31+AS32+AS33+AS34</f>
        <v>36</v>
      </c>
      <c r="AT28" s="39">
        <f>AT29+AT30+AT31+AT32+AT33+AT34</f>
        <v>36</v>
      </c>
      <c r="AU28" s="39">
        <f>AU29+AU30+AU31+AU32+AU33+AU34</f>
        <v>36</v>
      </c>
      <c r="AV28" s="39">
        <f>AV29+AV30+AV31+AV32+AV33+AV34</f>
        <v>36</v>
      </c>
      <c r="AW28" s="39">
        <f>AW29+AW30+AW31+AW32+AW33+AW34</f>
        <v>36</v>
      </c>
      <c r="AX28" s="8">
        <f t="shared" si="3"/>
        <v>540</v>
      </c>
      <c r="AY28" s="37"/>
      <c r="AZ28" s="39"/>
      <c r="BA28" s="39"/>
      <c r="BB28" s="34">
        <f>AX28+W28</f>
        <v>540</v>
      </c>
      <c r="BC28" s="33"/>
      <c r="BD28" s="109"/>
    </row>
    <row r="29" spans="1:56" ht="25.5">
      <c r="A29" s="57"/>
      <c r="B29" s="52" t="s">
        <v>172</v>
      </c>
      <c r="C29" s="48" t="s">
        <v>156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5" t="s">
        <v>16</v>
      </c>
      <c r="V29" s="15" t="s">
        <v>16</v>
      </c>
      <c r="W29" s="7">
        <f t="shared" si="2"/>
        <v>0</v>
      </c>
      <c r="X29" s="27"/>
      <c r="Y29" s="27"/>
      <c r="Z29" s="27">
        <v>5</v>
      </c>
      <c r="AA29" s="27">
        <v>5</v>
      </c>
      <c r="AB29" s="27">
        <v>5</v>
      </c>
      <c r="AC29" s="27">
        <v>5</v>
      </c>
      <c r="AD29" s="27">
        <v>4</v>
      </c>
      <c r="AE29" s="27">
        <v>4</v>
      </c>
      <c r="AF29" s="27">
        <v>4</v>
      </c>
      <c r="AG29" s="27">
        <v>4</v>
      </c>
      <c r="AH29" s="27"/>
      <c r="AI29" s="27"/>
      <c r="AJ29" s="27"/>
      <c r="AK29" s="27"/>
      <c r="AL29" s="27"/>
      <c r="AM29" s="27"/>
      <c r="AN29" s="27"/>
      <c r="AO29" s="32"/>
      <c r="AP29" s="32"/>
      <c r="AQ29" s="32"/>
      <c r="AR29" s="32"/>
      <c r="AS29" s="32"/>
      <c r="AT29" s="32"/>
      <c r="AU29" s="32"/>
      <c r="AV29" s="32"/>
      <c r="AW29" s="32"/>
      <c r="AX29" s="8">
        <f t="shared" si="3"/>
        <v>36</v>
      </c>
      <c r="AY29" s="15"/>
      <c r="AZ29" s="18"/>
      <c r="BA29" s="18"/>
      <c r="BB29" s="34">
        <f>AX29+W29</f>
        <v>36</v>
      </c>
      <c r="BC29" s="11"/>
      <c r="BD29" s="19"/>
    </row>
    <row r="30" spans="1:56" ht="25.5" customHeight="1">
      <c r="A30" s="57"/>
      <c r="B30" s="52" t="s">
        <v>173</v>
      </c>
      <c r="C30" s="48" t="s">
        <v>157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5" t="s">
        <v>16</v>
      </c>
      <c r="V30" s="15" t="s">
        <v>16</v>
      </c>
      <c r="W30" s="7">
        <f t="shared" si="2"/>
        <v>0</v>
      </c>
      <c r="X30" s="27"/>
      <c r="Y30" s="27"/>
      <c r="Z30" s="27">
        <v>5</v>
      </c>
      <c r="AA30" s="27">
        <v>5</v>
      </c>
      <c r="AB30" s="27">
        <v>5</v>
      </c>
      <c r="AC30" s="27">
        <v>5</v>
      </c>
      <c r="AD30" s="27">
        <v>5</v>
      </c>
      <c r="AE30" s="27">
        <v>5</v>
      </c>
      <c r="AF30" s="27">
        <v>3</v>
      </c>
      <c r="AG30" s="27">
        <v>3</v>
      </c>
      <c r="AH30" s="27"/>
      <c r="AI30" s="27"/>
      <c r="AJ30" s="27"/>
      <c r="AK30" s="27"/>
      <c r="AL30" s="27"/>
      <c r="AM30" s="27"/>
      <c r="AN30" s="27"/>
      <c r="AO30" s="15"/>
      <c r="AP30" s="15"/>
      <c r="AQ30" s="15"/>
      <c r="AR30" s="15"/>
      <c r="AS30" s="15"/>
      <c r="AT30" s="15"/>
      <c r="AU30" s="15"/>
      <c r="AV30" s="15"/>
      <c r="AW30" s="15"/>
      <c r="AX30" s="8">
        <f t="shared" si="3"/>
        <v>36</v>
      </c>
      <c r="AY30" s="15"/>
      <c r="AZ30" s="27"/>
      <c r="BA30" s="27"/>
      <c r="BB30" s="34">
        <f>AX30+W30</f>
        <v>36</v>
      </c>
      <c r="BC30" s="11"/>
      <c r="BD30" s="19"/>
    </row>
    <row r="31" spans="1:56" ht="25.5" customHeight="1">
      <c r="A31" s="57"/>
      <c r="B31" s="52" t="s">
        <v>164</v>
      </c>
      <c r="C31" s="48" t="s">
        <v>144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5" t="s">
        <v>16</v>
      </c>
      <c r="V31" s="15" t="s">
        <v>16</v>
      </c>
      <c r="W31" s="7">
        <f t="shared" si="2"/>
        <v>0</v>
      </c>
      <c r="X31" s="27"/>
      <c r="Y31" s="27"/>
      <c r="Z31" s="27">
        <v>12</v>
      </c>
      <c r="AA31" s="27">
        <v>12</v>
      </c>
      <c r="AB31" s="27">
        <v>12</v>
      </c>
      <c r="AC31" s="27">
        <v>12</v>
      </c>
      <c r="AD31" s="27">
        <v>12</v>
      </c>
      <c r="AE31" s="27">
        <v>12</v>
      </c>
      <c r="AF31" s="27"/>
      <c r="AG31" s="27"/>
      <c r="AH31" s="27"/>
      <c r="AI31" s="27"/>
      <c r="AJ31" s="27"/>
      <c r="AK31" s="27"/>
      <c r="AL31" s="27"/>
      <c r="AM31" s="27"/>
      <c r="AN31" s="27"/>
      <c r="AO31" s="15"/>
      <c r="AP31" s="15"/>
      <c r="AQ31" s="15"/>
      <c r="AR31" s="15"/>
      <c r="AS31" s="15"/>
      <c r="AT31" s="15"/>
      <c r="AU31" s="15"/>
      <c r="AV31" s="15"/>
      <c r="AW31" s="15"/>
      <c r="AX31" s="8">
        <f t="shared" si="3"/>
        <v>72</v>
      </c>
      <c r="AY31" s="15"/>
      <c r="AZ31" s="27"/>
      <c r="BA31" s="27"/>
      <c r="BB31" s="34">
        <f>AX31+W31</f>
        <v>72</v>
      </c>
      <c r="BC31" s="11"/>
      <c r="BD31" s="19"/>
    </row>
    <row r="32" spans="1:56" ht="25.5" customHeight="1">
      <c r="A32" s="57"/>
      <c r="B32" s="53" t="s">
        <v>24</v>
      </c>
      <c r="C32" s="40" t="s">
        <v>167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5" t="s">
        <v>16</v>
      </c>
      <c r="V32" s="15" t="s">
        <v>16</v>
      </c>
      <c r="W32" s="7">
        <f t="shared" si="2"/>
        <v>0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>
        <v>36</v>
      </c>
      <c r="AN32" s="27"/>
      <c r="AO32" s="15"/>
      <c r="AP32" s="15"/>
      <c r="AQ32" s="15"/>
      <c r="AR32" s="15"/>
      <c r="AS32" s="15"/>
      <c r="AT32" s="15"/>
      <c r="AU32" s="15"/>
      <c r="AV32" s="15"/>
      <c r="AW32" s="15"/>
      <c r="AX32" s="8">
        <f t="shared" si="3"/>
        <v>36</v>
      </c>
      <c r="AY32" s="15"/>
      <c r="AZ32" s="27"/>
      <c r="BA32" s="27"/>
      <c r="BB32" s="34">
        <f>AX32+W32</f>
        <v>36</v>
      </c>
      <c r="BC32" s="11"/>
      <c r="BD32" s="19"/>
    </row>
    <row r="33" spans="1:56" ht="25.5" customHeight="1">
      <c r="A33" s="57"/>
      <c r="B33" s="53" t="s">
        <v>165</v>
      </c>
      <c r="C33" s="40" t="s">
        <v>166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5" t="s">
        <v>16</v>
      </c>
      <c r="V33" s="15" t="s">
        <v>16</v>
      </c>
      <c r="W33" s="7">
        <f t="shared" si="2"/>
        <v>0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>
        <v>36</v>
      </c>
      <c r="AO33" s="15">
        <v>36</v>
      </c>
      <c r="AP33" s="15">
        <v>36</v>
      </c>
      <c r="AQ33" s="15">
        <v>36</v>
      </c>
      <c r="AR33" s="15"/>
      <c r="AS33" s="15"/>
      <c r="AT33" s="15"/>
      <c r="AU33" s="15"/>
      <c r="AV33" s="15"/>
      <c r="AW33" s="15"/>
      <c r="AX33" s="8">
        <f t="shared" si="3"/>
        <v>144</v>
      </c>
      <c r="AY33" s="15"/>
      <c r="AZ33" s="27"/>
      <c r="BA33" s="27"/>
      <c r="BB33" s="34">
        <f>AX33+W33</f>
        <v>144</v>
      </c>
      <c r="BC33" s="11"/>
      <c r="BD33" s="19"/>
    </row>
    <row r="34" spans="1:56" ht="25.5" customHeight="1">
      <c r="A34" s="57"/>
      <c r="B34" s="53" t="s">
        <v>168</v>
      </c>
      <c r="C34" s="56" t="s">
        <v>169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5" t="s">
        <v>16</v>
      </c>
      <c r="V34" s="15" t="s">
        <v>16</v>
      </c>
      <c r="W34" s="7">
        <f t="shared" si="2"/>
        <v>0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15"/>
      <c r="AP34" s="15"/>
      <c r="AQ34" s="15"/>
      <c r="AR34" s="15">
        <v>36</v>
      </c>
      <c r="AS34" s="15">
        <v>36</v>
      </c>
      <c r="AT34" s="15">
        <v>36</v>
      </c>
      <c r="AU34" s="15">
        <v>36</v>
      </c>
      <c r="AV34" s="15">
        <v>36</v>
      </c>
      <c r="AW34" s="15">
        <v>36</v>
      </c>
      <c r="AX34" s="8">
        <f t="shared" si="3"/>
        <v>216</v>
      </c>
      <c r="AY34" s="15"/>
      <c r="AZ34" s="27"/>
      <c r="BA34" s="27"/>
      <c r="BB34" s="34">
        <f>AX34+W34</f>
        <v>216</v>
      </c>
      <c r="BC34" s="11"/>
      <c r="BD34" s="19"/>
    </row>
    <row r="35" spans="2:56" ht="15.75">
      <c r="B35" s="58" t="s">
        <v>21</v>
      </c>
      <c r="C35" s="59"/>
      <c r="D35" s="1">
        <f>D16+D11+D14</f>
        <v>36</v>
      </c>
      <c r="E35" s="1">
        <f aca="true" t="shared" si="10" ref="E35:T35">E16+E11+E14</f>
        <v>36</v>
      </c>
      <c r="F35" s="1">
        <f t="shared" si="10"/>
        <v>36</v>
      </c>
      <c r="G35" s="1">
        <f t="shared" si="10"/>
        <v>36</v>
      </c>
      <c r="H35" s="1">
        <f t="shared" si="10"/>
        <v>36</v>
      </c>
      <c r="I35" s="1">
        <f t="shared" si="10"/>
        <v>36</v>
      </c>
      <c r="J35" s="1">
        <f t="shared" si="10"/>
        <v>36</v>
      </c>
      <c r="K35" s="1">
        <f t="shared" si="10"/>
        <v>36</v>
      </c>
      <c r="L35" s="1">
        <f t="shared" si="10"/>
        <v>36</v>
      </c>
      <c r="M35" s="1">
        <f t="shared" si="10"/>
        <v>36</v>
      </c>
      <c r="N35" s="1">
        <f t="shared" si="10"/>
        <v>36</v>
      </c>
      <c r="O35" s="1">
        <f t="shared" si="10"/>
        <v>36</v>
      </c>
      <c r="P35" s="1">
        <f t="shared" si="10"/>
        <v>36</v>
      </c>
      <c r="Q35" s="1">
        <f t="shared" si="10"/>
        <v>36</v>
      </c>
      <c r="R35" s="1">
        <f t="shared" si="10"/>
        <v>36</v>
      </c>
      <c r="S35" s="1">
        <f t="shared" si="10"/>
        <v>36</v>
      </c>
      <c r="T35" s="1">
        <f t="shared" si="10"/>
        <v>36</v>
      </c>
      <c r="U35" s="15" t="s">
        <v>16</v>
      </c>
      <c r="V35" s="15" t="s">
        <v>16</v>
      </c>
      <c r="W35" s="7">
        <f>T35+S35+R35+Q35+P35+O35+N35+M35+L35+K35+J35+I35+H35+G35+F35+E35+D35</f>
        <v>612</v>
      </c>
      <c r="X35" s="1"/>
      <c r="Y35" s="1"/>
      <c r="Z35" s="1">
        <f>Z16+Z14+Z11</f>
        <v>36</v>
      </c>
      <c r="AA35" s="1">
        <f aca="true" t="shared" si="11" ref="AA35:AW35">AA16+AA14+AA11</f>
        <v>36</v>
      </c>
      <c r="AB35" s="1">
        <f t="shared" si="11"/>
        <v>36</v>
      </c>
      <c r="AC35" s="1">
        <f t="shared" si="11"/>
        <v>36</v>
      </c>
      <c r="AD35" s="1">
        <f t="shared" si="11"/>
        <v>36</v>
      </c>
      <c r="AE35" s="1">
        <f t="shared" si="11"/>
        <v>36</v>
      </c>
      <c r="AF35" s="1">
        <f t="shared" si="11"/>
        <v>36</v>
      </c>
      <c r="AG35" s="1">
        <f t="shared" si="11"/>
        <v>36</v>
      </c>
      <c r="AH35" s="1">
        <f t="shared" si="11"/>
        <v>36</v>
      </c>
      <c r="AI35" s="1">
        <f t="shared" si="11"/>
        <v>36</v>
      </c>
      <c r="AJ35" s="1">
        <f t="shared" si="11"/>
        <v>36</v>
      </c>
      <c r="AK35" s="1">
        <f t="shared" si="11"/>
        <v>36</v>
      </c>
      <c r="AL35" s="1">
        <f t="shared" si="11"/>
        <v>36</v>
      </c>
      <c r="AM35" s="1">
        <f t="shared" si="11"/>
        <v>36</v>
      </c>
      <c r="AN35" s="1">
        <f t="shared" si="11"/>
        <v>36</v>
      </c>
      <c r="AO35" s="1">
        <f t="shared" si="11"/>
        <v>36</v>
      </c>
      <c r="AP35" s="1">
        <f t="shared" si="11"/>
        <v>36</v>
      </c>
      <c r="AQ35" s="1">
        <f t="shared" si="11"/>
        <v>36</v>
      </c>
      <c r="AR35" s="1">
        <f t="shared" si="11"/>
        <v>36</v>
      </c>
      <c r="AS35" s="1">
        <f t="shared" si="11"/>
        <v>36</v>
      </c>
      <c r="AT35" s="1">
        <f t="shared" si="11"/>
        <v>36</v>
      </c>
      <c r="AU35" s="1">
        <f t="shared" si="11"/>
        <v>36</v>
      </c>
      <c r="AV35" s="1">
        <f t="shared" si="11"/>
        <v>36</v>
      </c>
      <c r="AW35" s="1">
        <f t="shared" si="11"/>
        <v>36</v>
      </c>
      <c r="AX35" s="8">
        <f t="shared" si="3"/>
        <v>864</v>
      </c>
      <c r="AY35" s="15"/>
      <c r="AZ35" s="1"/>
      <c r="BA35" s="1"/>
      <c r="BB35" s="34">
        <f>AX35+W35</f>
        <v>1476</v>
      </c>
      <c r="BC35" s="11"/>
      <c r="BD35" s="19"/>
    </row>
    <row r="36" ht="15">
      <c r="AX36" s="111"/>
    </row>
  </sheetData>
  <sheetProtection/>
  <mergeCells count="34">
    <mergeCell ref="AW1:BD3"/>
    <mergeCell ref="A4:BF4"/>
    <mergeCell ref="A6:A10"/>
    <mergeCell ref="B6:B10"/>
    <mergeCell ref="C6:C10"/>
    <mergeCell ref="D6:H6"/>
    <mergeCell ref="I6:L6"/>
    <mergeCell ref="M6:P6"/>
    <mergeCell ref="Q6:U6"/>
    <mergeCell ref="V6:X6"/>
    <mergeCell ref="Z6:AB6"/>
    <mergeCell ref="AC6:AF6"/>
    <mergeCell ref="AG6:AJ6"/>
    <mergeCell ref="AK6:AO6"/>
    <mergeCell ref="BA7:BA10"/>
    <mergeCell ref="BB7:BB10"/>
    <mergeCell ref="BC7:BC10"/>
    <mergeCell ref="BD7:BD10"/>
    <mergeCell ref="AP6:AS6"/>
    <mergeCell ref="AT6:AW6"/>
    <mergeCell ref="AY6:BA6"/>
    <mergeCell ref="BB6:BD6"/>
    <mergeCell ref="AA7:AV7"/>
    <mergeCell ref="AX7:AX10"/>
    <mergeCell ref="B35:C35"/>
    <mergeCell ref="D9:V9"/>
    <mergeCell ref="AA9:AV9"/>
    <mergeCell ref="A11:A34"/>
    <mergeCell ref="AY7:AY10"/>
    <mergeCell ref="AZ7:AZ10"/>
    <mergeCell ref="D7:V7"/>
    <mergeCell ref="W7:W10"/>
    <mergeCell ref="X7:X10"/>
    <mergeCell ref="Y7:Y10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chtthp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vlv</dc:creator>
  <cp:keywords/>
  <dc:description/>
  <cp:lastModifiedBy>GIGABYTE</cp:lastModifiedBy>
  <cp:lastPrinted>2016-09-09T11:10:29Z</cp:lastPrinted>
  <dcterms:created xsi:type="dcterms:W3CDTF">2013-12-07T03:13:57Z</dcterms:created>
  <dcterms:modified xsi:type="dcterms:W3CDTF">2017-10-04T12:23:43Z</dcterms:modified>
  <cp:category/>
  <cp:version/>
  <cp:contentType/>
  <cp:contentStatus/>
</cp:coreProperties>
</file>